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Calificacion" sheetId="1" r:id="rId1"/>
    <sheet name="Consolidado" sheetId="2" r:id="rId2"/>
    <sheet name="Hoja1" sheetId="3" state="hidden" r:id="rId3"/>
  </sheets>
  <definedNames>
    <definedName name="_xlfn.AGGREGATE" hidden="1">#NAME?</definedName>
    <definedName name="_xlnm.Print_Titles" localSheetId="0">'Calificacion'!$12:$12</definedName>
  </definedNames>
  <calcPr fullCalcOnLoad="1"/>
</workbook>
</file>

<file path=xl/sharedStrings.xml><?xml version="1.0" encoding="utf-8"?>
<sst xmlns="http://schemas.openxmlformats.org/spreadsheetml/2006/main" count="373" uniqueCount="283">
  <si>
    <t>CRITERIOS</t>
  </si>
  <si>
    <t>CALIFICACIÓN</t>
  </si>
  <si>
    <t>Contratación realizada en la vigencia</t>
  </si>
  <si>
    <t>Proyección presupuesto siguiente vigencia</t>
  </si>
  <si>
    <t>1.1</t>
  </si>
  <si>
    <t>1.2</t>
  </si>
  <si>
    <t>1.3</t>
  </si>
  <si>
    <t>1.4</t>
  </si>
  <si>
    <t>1.5</t>
  </si>
  <si>
    <t>1.6</t>
  </si>
  <si>
    <t>1.7</t>
  </si>
  <si>
    <t>No se cumple</t>
  </si>
  <si>
    <t>Se cumple plenamente</t>
  </si>
  <si>
    <t>Se cumple aceptablemente</t>
  </si>
  <si>
    <t>Se cumple en alto grado</t>
  </si>
  <si>
    <t>Contenido de interés ciudadano</t>
  </si>
  <si>
    <t>2.1</t>
  </si>
  <si>
    <t xml:space="preserve">Propuestas de mejoramiento de servicios </t>
  </si>
  <si>
    <t>Plan de mejoramiento institucional</t>
  </si>
  <si>
    <t xml:space="preserve">1.8 </t>
  </si>
  <si>
    <t>Mejoramiento del trámites institucionales</t>
  </si>
  <si>
    <t>Personal docente (Planta, transitorio y catedráticos)</t>
  </si>
  <si>
    <t>Personal  administrativo (Planta y transitorio)</t>
  </si>
  <si>
    <t>1.9</t>
  </si>
  <si>
    <t>1.10</t>
  </si>
  <si>
    <t>1.11</t>
  </si>
  <si>
    <t>1.12</t>
  </si>
  <si>
    <t>1.13</t>
  </si>
  <si>
    <t>1.14</t>
  </si>
  <si>
    <t>Contenido institucional de la rendición de cuentas</t>
  </si>
  <si>
    <t>3.1</t>
  </si>
  <si>
    <t>Actividades previas</t>
  </si>
  <si>
    <t>Se diseño la estrategia de encuentros de interacción ciudadana preparatorios para la audiencia</t>
  </si>
  <si>
    <t>4.1</t>
  </si>
  <si>
    <t>4.2</t>
  </si>
  <si>
    <t>4.3</t>
  </si>
  <si>
    <t>4.4</t>
  </si>
  <si>
    <t>4.5</t>
  </si>
  <si>
    <t>4.6</t>
  </si>
  <si>
    <t>4.7</t>
  </si>
  <si>
    <t>4.8</t>
  </si>
  <si>
    <t>Comunicación</t>
  </si>
  <si>
    <t>5.1</t>
  </si>
  <si>
    <t>Se diseño e implementó una estrategia de comunicación e información</t>
  </si>
  <si>
    <t>5.2</t>
  </si>
  <si>
    <t>La convocatoria de audiencia pública se realizó mínimo con 30 días de antelación</t>
  </si>
  <si>
    <t>Se utilizaron medios de comunicación diferentes a los de la Universidad para convocar y difundir el contenido de la audiencia pública</t>
  </si>
  <si>
    <t>5.3</t>
  </si>
  <si>
    <t>5.4</t>
  </si>
  <si>
    <t>5.5</t>
  </si>
  <si>
    <t>5.6</t>
  </si>
  <si>
    <t>Página Web Audiencia Pública</t>
  </si>
  <si>
    <t>6.1</t>
  </si>
  <si>
    <t>6.2</t>
  </si>
  <si>
    <t>La Página web tiene información actualizada referente a vigencia que contempla la rendición de cuenta</t>
  </si>
  <si>
    <t>6.3</t>
  </si>
  <si>
    <t>La pagina web contempla información referente a la metodología aplicada en la audiencia pública, la forma de participación ciudadana y reglamentos aplicados</t>
  </si>
  <si>
    <t>7.1</t>
  </si>
  <si>
    <t>7.2</t>
  </si>
  <si>
    <t>7.3</t>
  </si>
  <si>
    <t>7.4</t>
  </si>
  <si>
    <t>7.5</t>
  </si>
  <si>
    <t>7.6</t>
  </si>
  <si>
    <t>7.7</t>
  </si>
  <si>
    <t>7.8</t>
  </si>
  <si>
    <t>7.9</t>
  </si>
  <si>
    <t>Realización de la audiencia</t>
  </si>
  <si>
    <t>La audiencia comenzó a la hora programada</t>
  </si>
  <si>
    <t>La agenda de la audiencia fue llevada conforme a lo establecido en el reglamento</t>
  </si>
  <si>
    <t>Fue nombrado un moderador para la audiencia pública</t>
  </si>
  <si>
    <t>El tiempo programado para la audiencia permitió abarcar los temas programados</t>
  </si>
  <si>
    <t>El tiempo programado para la audiencia permitió la participación de los ciudadanos inscritos para intervenir en la audiencia</t>
  </si>
  <si>
    <t xml:space="preserve">El moderador fue imparcial en el manejo del tiempo durante las intervenciones </t>
  </si>
  <si>
    <t>La selección de las intervención radicadas durante la audiencia fue imparcial y objetiva</t>
  </si>
  <si>
    <t>Actividades Post audiencia</t>
  </si>
  <si>
    <t>El tiempo otorgado para las conclusiones del Jefe de Control Interno fue el adecuado</t>
  </si>
  <si>
    <t>Se tuvo en cuenta las normas básicas de seguridad (brigada de evacuación y emergencia, salidas de emergencias, extintores) en la realizacion de la audiencia</t>
  </si>
  <si>
    <t>Se aplicó encuesta de evaluación de la audiencia pública a los asistentes</t>
  </si>
  <si>
    <t>La Oficina de Control Interno emitió un informe  con el concepto acerca de la audiencia 35 días después de trascurrido el evento</t>
  </si>
  <si>
    <t xml:space="preserve">Los informes descritos anteriormente fueron publicados en la página web </t>
  </si>
  <si>
    <t>8.1</t>
  </si>
  <si>
    <t>8.2</t>
  </si>
  <si>
    <t>8.3</t>
  </si>
  <si>
    <t>8.4</t>
  </si>
  <si>
    <t>8.5</t>
  </si>
  <si>
    <t>8.6</t>
  </si>
  <si>
    <t>8.7</t>
  </si>
  <si>
    <t>8.8</t>
  </si>
  <si>
    <t>8.9</t>
  </si>
  <si>
    <t>8.10</t>
  </si>
  <si>
    <t>8.11</t>
  </si>
  <si>
    <t>8.12</t>
  </si>
  <si>
    <t>8.13</t>
  </si>
  <si>
    <t>9.1</t>
  </si>
  <si>
    <t>9.2</t>
  </si>
  <si>
    <t>9.3</t>
  </si>
  <si>
    <t>9.4</t>
  </si>
  <si>
    <t>Participación</t>
  </si>
  <si>
    <t>1</t>
  </si>
  <si>
    <t>2</t>
  </si>
  <si>
    <t>3</t>
  </si>
  <si>
    <t>4</t>
  </si>
  <si>
    <t>Opción de respuesta</t>
  </si>
  <si>
    <t>EVIDENCIA</t>
  </si>
  <si>
    <t>Evaluador:</t>
  </si>
  <si>
    <t>Fecha de evaluación:</t>
  </si>
  <si>
    <t>OFICINA DE CONTROL INTERNO</t>
  </si>
  <si>
    <t>Fecha realización audiencia de rendición de cuentas a la ciudadanía:</t>
  </si>
  <si>
    <t>5.7</t>
  </si>
  <si>
    <t>Se cuenta con material impreso que permita en un lenguaje sencillo conocer lo relacionado con la audiencia pública y los informes social y de gestión</t>
  </si>
  <si>
    <t>El tiempo programado para la audiencia permitió dar respuesta a las intervenciones previamente radicadas</t>
  </si>
  <si>
    <t>La fecha y  hora programada fue apropiada y permitió la participación de los grupos de interes</t>
  </si>
  <si>
    <t>ADECUADO</t>
  </si>
  <si>
    <t>DEFICIENTE</t>
  </si>
  <si>
    <t>ESCALA DE CALIFICACIÓN CRITERIOS</t>
  </si>
  <si>
    <t>VALORACIÓN GLOBAL DE LA RENDICIÓN DE CUENTAS A LA CIUDADANÍA</t>
  </si>
  <si>
    <t>ESCALA VALORACIÓN GLOBAL RENDICIÓN DE LA CUENTA</t>
  </si>
  <si>
    <t>INADECUADA</t>
  </si>
  <si>
    <t xml:space="preserve"> valor &lt; 2</t>
  </si>
  <si>
    <t>2&lt;= valor &lt; 3</t>
  </si>
  <si>
    <t xml:space="preserve"> valor &gt;= 3</t>
  </si>
  <si>
    <t>Se recibieron todas las inscripciones e intervenciones que fueron radicadas de acuerdo a los parametros del reglamento de la audiencia</t>
  </si>
  <si>
    <t>Preguntas evaluadas</t>
  </si>
  <si>
    <t>Puntaje</t>
  </si>
  <si>
    <t>EVALUACIÓN GLOBAL</t>
  </si>
  <si>
    <t>COMPARATIVO</t>
  </si>
  <si>
    <t>ESCALA VALORACIÓN GLOBAL 
AUDIENCIA PÚBLICA DE RENDICIÓN DE CUENTAS</t>
  </si>
  <si>
    <t>valor  &gt;= 3 (Máximo 4)</t>
  </si>
  <si>
    <t xml:space="preserve">Código </t>
  </si>
  <si>
    <t xml:space="preserve">Versión </t>
  </si>
  <si>
    <t xml:space="preserve">Fecha </t>
  </si>
  <si>
    <t xml:space="preserve">Página </t>
  </si>
  <si>
    <t xml:space="preserve">      OFICINA DE CONTROL INTERNO</t>
  </si>
  <si>
    <t>1115-F14</t>
  </si>
  <si>
    <t xml:space="preserve">      EVALUACIÓN DEL PROCESO DE RENDICIÓN DE CUENTAS A LA CIUDADANÍA</t>
  </si>
  <si>
    <t xml:space="preserve">  EVALUACIÓN DEL PROCESO DE RENDICIÓN DE CUENTAS </t>
  </si>
  <si>
    <t xml:space="preserve">   A LA CIUDADANÍA</t>
  </si>
  <si>
    <t>Período que cubre la rendición de cuentas a la ciudadanía:</t>
  </si>
  <si>
    <t>Se dio respuesta a las intervenciones radicadas, las cuales fueron agrupadas por los temas.</t>
  </si>
  <si>
    <t>Las intervenciones que no se les dió respuesta el día de la audiencia, se respondieron a través de la página web de la audiencia pública, a más tardar 30 días después de realizado el evento, o por escrito a la dirección de su residencia</t>
  </si>
  <si>
    <t>Se tabuló y analizó los resultados de la encuesta de evaluación de la audiencia pública aplicada a los asistentes</t>
  </si>
  <si>
    <t>Fueron convocados los diferentes grupos de interes durante el proceso de rendición de cuentas</t>
  </si>
  <si>
    <t xml:space="preserve">Se público un informe describiendo brevemente el proceso, los logros, las dificultades y observaciones relevantes encontradas en el desarrollo de la audiencia,  así como los resultados de la encuesta de evaluación y análisis global frente al consolidado de las intervenciones que presenten los ciudadanos en un lapso de  tiempo no mayor a los 30 días de finalizada la audiencia </t>
  </si>
  <si>
    <t>Se presentaron los temas conforme a la agenda</t>
  </si>
  <si>
    <t>Se presentaron las conclusiones de acuerdo al reglamento de la audiencia.</t>
  </si>
  <si>
    <t>La participación de los administrativo en la audiencia pública  y los informes de gestión es representativa (20%) en relación con el total del número de administrativos de la UTP</t>
  </si>
  <si>
    <t>La participación en la audiencia pública  y los informes de gestión se incremento con respecto a la vigencia anterior</t>
  </si>
  <si>
    <t>El sitio de la audiencia pública y de los informes de gestión por facultades es de fácil acceso para los grupos de interes</t>
  </si>
  <si>
    <t>Se contó con los protocolos de seguridad establecidos en la Universidad.</t>
  </si>
  <si>
    <t>Se emplearon redes sociales para convocar y difundir el contenido de la audiencia</t>
  </si>
  <si>
    <t>Programas académicos ofrecidos</t>
  </si>
  <si>
    <t>Servicios y trámites de mayor demanda</t>
  </si>
  <si>
    <t>Control Interno</t>
  </si>
  <si>
    <t>Avance de resultados y cumplimiento sobre las metas planteadas en el Plan de Desarrollo Institucional</t>
  </si>
  <si>
    <t>Ejecución presupuestal de la vigencia evaluada</t>
  </si>
  <si>
    <t>Información financiera de la vigencia evaluada</t>
  </si>
  <si>
    <t xml:space="preserve">Presupuesto de inversión vigencia evaluada y su ejecución </t>
  </si>
  <si>
    <t>Estado del sistema de control interno en la vigencia evaluada</t>
  </si>
  <si>
    <t>Estado del sistema integral de gestión en la vigencia evaluada</t>
  </si>
  <si>
    <t>Mecanismos de participación ciudadana y control social</t>
  </si>
  <si>
    <t>Proyección de la Universidad enmarcada en el Plan de Desarrollo Institucional para la vigencia actual</t>
  </si>
  <si>
    <t>Información o estadisticas sobre los derechos de petición presentados por los ciudadanos</t>
  </si>
  <si>
    <t>Información sobre las quejas y reclamos que son presentadas por los ciudadanos</t>
  </si>
  <si>
    <t>Se adopta mediante resolución 436 de 23 de febrero de 2015 "Por medio de la cual se adopta el reglamento para el desarrollo de la audiencia pública de rendición de cuentas a la ciudadanía en la Universidad Tecnológica de Pereira"  
http://media.utp.edu.co/utprindecuentas/archivos/historial-reglamento-de-audiencia/Reglamento%202015.pdf</t>
  </si>
  <si>
    <t>La audiencia pública de rendición de cuentas a la ciudadanía cuenta con un reglamento adoptado formalmente</t>
  </si>
  <si>
    <t>Organización de la audiencia pública de rendición de cuentas a la ciudadanía</t>
  </si>
  <si>
    <t>Se cumplio con los requisitos definidos en el reglamento de la audiencia pública de rendición de cuentas</t>
  </si>
  <si>
    <t>La dirección del equipo multidisciplinario para la audiencia pública de rendición de cuentas a la ciudadanía fue ejercida conforme a lo estipulado en el reglamento</t>
  </si>
  <si>
    <t>La audiencia pública de rendición de cuentas a la ciudadanía contó con un equipo multidisciplinario que permitió la organización, realización y evaluación del evento, conforme a lo estipulado en el reglamento</t>
  </si>
  <si>
    <t>El equipo multidisciplinario para la audiencia pública de rendición de cuentas a la ciudadanía formulo un plan de acción que le permitió cumplir con las funciones asignadas según el reglamento</t>
  </si>
  <si>
    <t>Se plantearon acciones de acuerdo los resultados de la evaluación de la audiencia anterior realizada por Control Interno y por los participantes en la misma.</t>
  </si>
  <si>
    <t xml:space="preserve">La audiencia pública de rendición de cuentas a la ciudadanía fue programada de acuerdo a lo establecido en el reglamento </t>
  </si>
  <si>
    <t>Se conformó un comité de selección, evaluación y asignación de intervenciones de acuerdo a lo estipulado en el reglamento</t>
  </si>
  <si>
    <t>Se caracterizaron o identificaron los ciudadanos y diferentes grupos de interes que tiene la Universidad</t>
  </si>
  <si>
    <t>Se realizaron acciones,  actividades o eventos previos a la audiencia que permitieran divulgar, socializar y concientizar a los grupos de interes sobre la misma.</t>
  </si>
  <si>
    <t>En las acciones,  actividades o eventos previos a la audiencia participaron: Egresados</t>
  </si>
  <si>
    <t>En las acciones,  actividades o eventos previos a la audiencia participaron: instituciones de educación</t>
  </si>
  <si>
    <t>En las acciones,  actividades o eventos previos a la audiencia participaron: Veedurías ciudadanas y organizaciones de la sociedad civil</t>
  </si>
  <si>
    <t>En las acciones,  actividades o eventos previos a la audiencia participaron: Estudiantes</t>
  </si>
  <si>
    <t>En las acciones,  actividades o eventos previos a la audiencia participaron: docentes y administrativos</t>
  </si>
  <si>
    <t>Las actividades o eventos previos a la audiencia  tuvieron una asistencia no inferior a 20 personas</t>
  </si>
  <si>
    <t>En las actividades o eventos previos a la audiencia se consultó con los grupos de interes sobre los temas a presentar en la audiencia pública</t>
  </si>
  <si>
    <t>Se difundió la convocatoria y el contenido de la audiencia pública a través de los medios de comunicación de la Universidad</t>
  </si>
  <si>
    <t>La estrategia de comunicación comprende la convocatoria, socialización de la información a presentar, la metodología para la realización de la audiencia y la forma de participación de la ciudadanía en general</t>
  </si>
  <si>
    <t>Se públicó el informe de gestión en la página web de la Universidad</t>
  </si>
  <si>
    <t>La página web donde se encuentra el informe de gestión es de fácil acceso para el ciudadano</t>
  </si>
  <si>
    <t xml:space="preserve">Se encuentra en la página principal en el enlaces de interés:  UTP rinde cuentas
http://www.utp.edu.co/utprindecuentas/ </t>
  </si>
  <si>
    <t>Se publicó el informe de gestión del Rector y los informes de gestión por facultades; así mismo contempla información de carácter relevante sobre la audiencia:
http://www.utp.edu.co/utprindecuentas/audiencia-publica.html</t>
  </si>
  <si>
    <t>Se puede consultar los plegables, el reglamento e información
http://www.utp.edu.co/utprindecuentas/participe-en-la-audiencia.html</t>
  </si>
  <si>
    <t>Se realizó invitación y convocatorias abiertas a  los diferentes grupos de interes identificados (Estudiantes, docentes, administrativos, IES, Autoridades locales y departamentales, organizaciones sociales, Comité integremial, autoridades religiosas, otras entidades, entre otros)</t>
  </si>
  <si>
    <t>Se utilizaron las TIC'S como  medios alternativos que permitieran la participación de los grupos de interes identificados</t>
  </si>
  <si>
    <t>La participación de los docentes en la audiencia pública  y los informes de gestión es representativa (5%) en relación con el total del número de docentes de la UTP (planta, transitorios, catedráticos)</t>
  </si>
  <si>
    <t>Est</t>
  </si>
  <si>
    <t>Adt</t>
  </si>
  <si>
    <t>Doc</t>
  </si>
  <si>
    <t>AP</t>
  </si>
  <si>
    <t>IG</t>
  </si>
  <si>
    <t>La participación de estudiantes en la audiencia pública  y los informes de gestión es representativa (1%) en relación con el total del número de estudiantes de la UTP (Pregrado y postgrado)</t>
  </si>
  <si>
    <t>La audiencia pública y los informes de gestión por facultades  tuvo participación  de organizaciones sociales, veedurías ciudadanas, JAC y organismos de control</t>
  </si>
  <si>
    <t>Se incluyeron mecanismos que permitieran a la población con discapacidad acceder a la información de la audiencia pública de rendición de cuentas</t>
  </si>
  <si>
    <t>Se tuvo traductor para las personas con discapacidad auditiva.</t>
  </si>
  <si>
    <t>Los tiempos de la audiencia fueron cumplidos acorde a lo establecido en el  reglamento</t>
  </si>
  <si>
    <t>9.5</t>
  </si>
  <si>
    <t>9.6</t>
  </si>
  <si>
    <t>9.7</t>
  </si>
  <si>
    <t>Se cumplió con la finalidad de la audiencia pública de rendición de cuentas (Política pública de rendición de cuentas, Informar al ciudadano, promover la corresponsabilidad de la gestión, fortalecimiento del hábito democrático, crear confianza, promover transparencia y control social, ajustar proyectos y planes para que respondan a la comunidad)</t>
  </si>
  <si>
    <t>Se publicó en el siguiente enlace:</t>
  </si>
  <si>
    <t>4.9</t>
  </si>
  <si>
    <t>6.4</t>
  </si>
  <si>
    <t>Los links registrados en el informe de gestión funcionan correctamente (permiten el enlace)</t>
  </si>
  <si>
    <t>19 de abril de 2017</t>
  </si>
  <si>
    <t>26 de mayo de 2017</t>
  </si>
  <si>
    <t>En el informe de gestión se presentan el cumplimiento de las metas del PDI en el informe de gestión  capítulo 7
http://media.utp.edu.co/pdi/archivos/informe-gestion-2016/Informe%20de%20Gesti%C3%B3n%202016%20-%20Audiencia%20P%C3%BAblica.pdf</t>
  </si>
  <si>
    <t>Se presentan el informe de ejecución presupuestal de la vigencia 2016:  capítulo 12.1
http://media.utp.edu.co/pdi/archivos/informe-gestion-2016/Informe%20de%20Gesti%C3%B3n%202016%20-%20Audiencia%20P%C3%BAblica.pdf</t>
  </si>
  <si>
    <t>En el informe de gestión presenta un vinculo a los estados financieros  donde se puede consultar balance y estados de la actividad económica y social de la vigencia 2016 capítulo 12.1 (Pág. 221): http://media.utp.edu.co/pdi/archivos/informe-gestion-2016/Informe%20de%20Gesti%C3%B3n%202016%20-%20Audiencia%20P%C3%BAblica.pdf
http://www.utp.edu.co/vicerrectoria/administrativa/gestion-financiera/gestion-contable.html</t>
  </si>
  <si>
    <t>En el informe de gestión presenta información sobre los recursos de inversión y su ejecución capítulo 12.1 (Pág. 218): http://www.utp.edu.co/vicerrectoria/administrativa/gestion-financiera/contabilidad/contabilidad-y-presupuesto.html</t>
  </si>
  <si>
    <t>En el informe de gestión presenta información sobre la contratación realizada:  capitulo 12.2:
http://media.utp.edu.co/pdi/archivos/informe-gestion-2016/Informe%20de%20Gesti%C3%B3n%202016%20-%20Audiencia%20P%C3%BAblica.pdf
Detalla el valor de la contratacíon y el número de contratos realizados por licitación y por contratación directa.</t>
  </si>
  <si>
    <t>Se presenta seguimiento al plan de mejoramiento de la acreditación institucional (capitulo 8)
Se presenta los resultados del cumplimiento del plan de mejoramiento suscrito con la Contraloría General de la República (capitulo 11.1).
http://media.utp.edu.co/pdi/archivos/informe-gestion-2016/Informe%20de%20Gesti%C3%B3n%202016%20-%20Audiencia%20P%C3%BAblica.pdf</t>
  </si>
  <si>
    <t>Se presenta los resultados de evaluación del sistema de control interno reportado en el aplicativo MECI del DAFP (capitulo 11.2).
http://media.utp.edu.co/pdi/archivos/informe-gestion-2016/Informe%20de%20Gesti%C3%B3n%202016%20-%20Audiencia%20P%C3%BAblica.pdf</t>
  </si>
  <si>
    <t>Se presenta los resultados del sistema integral de gestión de la Universidad Capitulo 7.1.3 (Página 52).
http://media.utp.edu.co/pdi/archivos/informe-gestion-2016/Informe%20de%20Gesti%C3%B3n%202016%20-%20Audiencia%20P%C3%BAblica.pdf</t>
  </si>
  <si>
    <t>Se presenta el mejoramiento de los trámites a través de la implementación de las TIC's (Capitulo 11.10).
http://media.utp.edu.co/pdi/archivos/informe-gestion-2016/Informe%20de%20Gesti%C3%B3n%202016%20-%20Audiencia%20P%C3%BAblica.pdf</t>
  </si>
  <si>
    <t>Se plantea en:
5. Rendición de cuentas permanente.
11.5 Dialogo con estamentos.
11.6 Informe de gestión por facultades
11.11 Audiencia pública de rendición de cuentas a la ciudadanía.
11.7 Instructivo de peticiones, quejas y reclamos
http://media.utp.edu.co/pdi/archivos/informe-gestion-2016/Informe%20de%20Gesti%C3%B3n%202016%20-%20Audiencia%20P%C3%BAblica.pdf</t>
  </si>
  <si>
    <t>Se presenta información en capitulo 7.2.10 sobre docentes de acuerdo a su tipo de vinculación, dedicación y nivel de formación, asi como los procesos de capacitación y formación que la Universidad le ofrece.
http://media.utp.edu.co/pdi/archivos/informe-gestion-2016/Informe%20de%20Gesti%C3%B3n%202016%20-%20Audiencia%20P%C3%BAblica.pdf</t>
  </si>
  <si>
    <t>En el capitulo 12.4 se presenta el  presupuesto para la vigencia 2017
http://media.utp.edu.co/pdi/archivos/informe-gestion-2016/Informe%20de%20Gesti%C3%B3n%202016%20-%20Audiencia%20P%C3%BAblica.pdf</t>
  </si>
  <si>
    <t>En el capitulo 6 se presenta el fortalecimiento del Plan de Desarrollo Institucional para el periodo 2016 -2019 y en el capitulo 10 se registra la información sobre la proyección del PDI de lo que se espera lograr respecto a las metas en la vigencia 2017 (indicadores y metas)
http://media.utp.edu.co/pdi/archivos/informe-gestion-2016/Informe%20de%20Gesti%C3%B3n%202016%20-%20Audiencia%20P%C3%BAblica.pdf</t>
  </si>
  <si>
    <t>Se presenta información sobre docentes de acuerdo a su tipo de vinculación y nivel de formación, asi como los procesos de capacitación y formación que la Universidad le ofrece  (pag. 56)
http://media.utp.edu.co/pdi/archivos/informe-gestion-2016/Informe%20de%20Gesti%C3%B3n%202016%20-%20Audiencia%20P%C3%BAblica.pdf</t>
  </si>
  <si>
    <t>En el capitulo 11.9 se presenta las estadisticas sobre las quejas, reclamos presentadas a través del sistema PQR de la Universidad.  Así mismo, se presentan los cambios que se han implementado en el sistema PQR.
http://media.utp.edu.co/pdi/archivos/informe-gestion-2016/Informe%20de%20Gesti%C3%B3n%202016%20-%20Audiencia%20P%C3%BAblica.pdf</t>
  </si>
  <si>
    <t>En el capitulo 11.9 se presenta las estadisticas sobre las quejas, reclamos presentadas a través del sistema PQR de la Universidad
http://media.utp.edu.co/pdi/archivos/informe-gestion-2016/Informe%20de%20Gesti%C3%B3n%202016%20-%20Audiencia%20P%C3%BAblica.pdf</t>
  </si>
  <si>
    <t>Se presenta la relación de los trámites que se han implementado a través del SUIT (Capitulo 11.10).
http://media.utp.edu.co/pdi/archivos/informe-gestion-2016/Informe%20de%20Gesti%C3%B3n%202016%20-%20Audiencia%20P%C3%BAblica.pdf</t>
  </si>
  <si>
    <t>Se presenta los programas académicos (pregrado y posgrado) ofrecidos en la vigencia 2016 (Página 3)
http://media.utp.edu.co/pdi/archivos/informe-gestion-2016/Informe%20de%20Gesti%C3%B3n%202016%20-%20Audiencia%20P%C3%BAblica.pdf</t>
  </si>
  <si>
    <t>Se programó conforme a lo establecido en el art. 11 de la resolución 436/2015, que establece que es una periodicidad anual:
Fecha audiencia actual:  19 de abril de 2017
Fecha audiencia anterior: 27 de abril de 2017</t>
  </si>
  <si>
    <t>De acuerdo a memorando 02-113-79 el informe fue publicado el 17 de marzo de 2017.</t>
  </si>
  <si>
    <t>la Audiencia Pública en el Auditorio de Bellas Artes de Risaraldad, los informes de gestión se han realizado en el Auditoria Jorge roa martinez, Auditorio de Ciencias de la Salud, Salas Magistrales y Auditorío de Bellas Artes de Risaralda.</t>
  </si>
  <si>
    <t xml:space="preserve">Moderador de las intervenciones: Sr. Javier Ovidio </t>
  </si>
  <si>
    <t>Audiencia 12</t>
  </si>
  <si>
    <t>Audiencia 7</t>
  </si>
  <si>
    <t>Audiencia 8</t>
  </si>
  <si>
    <t>Audiencia 9</t>
  </si>
  <si>
    <t>Audiencia 10</t>
  </si>
  <si>
    <t>Audiencia 11</t>
  </si>
  <si>
    <t>Audiencia 6</t>
  </si>
  <si>
    <r>
      <t xml:space="preserve">Se revisan los enlaces y funcionan adecuadamente:
http://www.utp.edu.co/pdi/
http://www.utp.edu.co/secretaria/index.php/2/reglamento-estudiantil
http://www.utp.edu.co/controlinterno/informes/129/informes-plan-de-mejoramiento
http://www.utp.edu.co/controlinterno/sci/17/informes
http://www.utp.edu.co/controlinterno/sci/15/resultados-de-sistema-de-control-interno
http://www.utp.edu.co/secretaria/informacion-general/2726/acuerdo-no-26-por-medio-del-cual-se-aprueba-el-cdigo-de-tica-y-buen-gobierno
http://www.utp.edu.co/secretaria/informacion-general/2726/acuerdo-no-26-por-medio-del-cual-se-aprueba-el-cdigo-de-tica-y-buen-gobierno  </t>
    </r>
    <r>
      <rPr>
        <sz val="8"/>
        <color indexed="10"/>
        <rFont val="Calibri"/>
        <family val="2"/>
      </rPr>
      <t xml:space="preserve">- NO CORRESPONDE EL LINK
</t>
    </r>
    <r>
      <rPr>
        <sz val="8"/>
        <rFont val="Calibri"/>
        <family val="2"/>
      </rPr>
      <t>http://www.utp.edu.co/institucional/universidad
http://www.utp.edu.co/controlinterno/informes/203/seguimiento-pacto/pdf
http://www.utp.edu.co/utprindecuentas/audiencia-publica.html
http://www.utp.edu.co/quejasyreclamos/
http://media.utp.edu.co/vicerrectoria-administrativa/archivos/Instructivo%20PQR%202016%20%28Versi%C3%B3n%206%29.pdf
https://www.youtube.com/watch?v=6PslRx7we2o
http://media.utp.edu.co/vicerrectoria-administrativa/archivos/Manual%20del%20Usuario%20PQR%202016%20%28Versi%C3%B3n%202%29.pdf
https://www.youtube.com/watch?v=pJk6JtDyslc
http://www.utp.edu.co/vicerrectoria/administrativa/peticiones-quejas-y-reclamos.html 
http://www.utp.edu.co/quejasyreclamos/instructivo/index
http://www.utp.edu.co/registro/index.php/31/tramites-y-formularios
http://www.utp.edu.co/secretaria/</t>
    </r>
    <r>
      <rPr>
        <sz val="8"/>
        <color indexed="10"/>
        <rFont val="Calibri"/>
        <family val="2"/>
      </rPr>
      <t xml:space="preserve"> - NO LLEVA AL ACUERDO 51/2015
</t>
    </r>
    <r>
      <rPr>
        <sz val="8"/>
        <rFont val="Calibri"/>
        <family val="2"/>
      </rPr>
      <t xml:space="preserve">http://www.utp.edu.co/vicerrectoria/administrativa/gestion-financiera/gestion-contable.html
</t>
    </r>
  </si>
  <si>
    <t>Se conformo equipo multidisciplinario con funcionarios de Comunicaciones, Protocolo, CRIE y Planeación conforme a lo establecido en el art.10 de la Res. 436/2015  Equipo Técnico o de Apoyo
Mediante acta 003 del 28 de febrero de 2017 se instalo el Equipo Técnio de audiencia.</t>
  </si>
  <si>
    <t>La dirección del equipo técnico o de apoyo fue ejercida por Planeación conforme a lo establecido en el art.9 de la Res. 436/2015, que establece que el  Director de la Audiencia es el Jefe de Planeación.
(Ver acta de 003 del 28 de febrero de 2017)</t>
  </si>
  <si>
    <r>
      <t xml:space="preserve">En total la participación de los estudiantes llegó a </t>
    </r>
    <r>
      <rPr>
        <sz val="8"/>
        <rFont val="Calibri"/>
        <family val="2"/>
      </rPr>
      <t>1441 que corresponde (Pregrado: 16354 y postgrado:2061 ) al 7.8% de la población estudiantil (Boletín I Sem 2017).
Se aclara:
Audiencia: 112 (29 en 2016)
Informes de gestión:  1329 (116 en 2016)</t>
    </r>
  </si>
  <si>
    <r>
      <t>En total la participación de los docentes  llego a 162</t>
    </r>
    <r>
      <rPr>
        <sz val="8"/>
        <rFont val="Calibri"/>
        <family val="2"/>
      </rPr>
      <t xml:space="preserve"> que corresponde (docentes 1307:  Planta: 300 -No se cuenta a los Vicerrectores-, Transitorios: 218, Catedra: 789) al 12.39% de la población docente (Boletín I Sem 2017).
Se aclara:
Audiencia: 28 (37 en 2016)
Informes de gestión: 134 (58 en 2016)</t>
    </r>
  </si>
  <si>
    <t>Se evidencia la participación de organizaciones sociales como  Juntas de Acción Comunal, personería, organizaciones sociales: 5 
No se pudo evidenciar la participacion de organismos de control</t>
  </si>
  <si>
    <t>Se realizo el 19 de abril  de 2017,  fecha programada:
Audiencia Pública: 09:00 a 12:00 m</t>
  </si>
  <si>
    <t>Se presentaron 2 intervenciones orales</t>
  </si>
  <si>
    <t>Se seleccionaron 3 intervenciones para dar respuesta durante la audiencia, por el Comité de intervenciones.</t>
  </si>
  <si>
    <r>
      <t xml:space="preserve">Se aplicaron las encuestas de evaluacion a los asistentes. </t>
    </r>
    <r>
      <rPr>
        <sz val="8"/>
        <rFont val="Calibri"/>
        <family val="2"/>
      </rPr>
      <t>Dieron respuesta 71 personas, que corresponde al  21.71% de la asistencia a la audiencia.  Disminuyendo con respecto al año anterior.</t>
    </r>
  </si>
  <si>
    <t>Se observa en el acta 003 del 28 de febrero de 2017 el equipo de la audiencia tuvo en cuenta las evaluaciones pasadas para la planeación.</t>
  </si>
  <si>
    <t>Se han identificado los grupos de interes de la Universidad acta de 003 del 28 de febrero de 2017 (Estudiantes, docentes, administrativos)</t>
  </si>
  <si>
    <t>Mediante actas del equipo de la audiencia se establecieron tareas a las cuales hicieron seguimiento (Actas 004 de 16/03/2017, 007 de 30/03/2017,</t>
  </si>
  <si>
    <r>
      <t>En el Art. 16 y 17 de la resolución 436/2015 establece que se debe designar un Comité conformado por tres (3) personas y sus funciones.
El Comite fue designado</t>
    </r>
    <r>
      <rPr>
        <sz val="8"/>
        <rFont val="Calibri"/>
        <family val="2"/>
      </rPr>
      <t xml:space="preserve"> 02-113-063  de Rectoría, en el cual conformado por funcionarios de:  Vicerrectoría Administrativa y Financiera, Vicerrectoría Académica y Planeación. La instalación de este comité se realizó en acta 006 de 30/03/2017 y se realizaron las siguientes reuniones: 08 de 04/04/2017, 009 de 06/04/2017, 010 de 19/04/2017, 011 de 26/04/2017)</t>
    </r>
  </si>
  <si>
    <t>Se realizaron 17 reuniones para actividades de aprestamiento a Decanos y a representante de estudiantes sobre el informe de gestión por facultades (Ver acta 13 de 28 de febrero a 5 de mayo de 2017)</t>
  </si>
  <si>
    <r>
      <t xml:space="preserve">Se realizaron los siguientes eventos de difusión:
02/03/2017: Participación 35 personas,  Asociacion JAC San Joaquin. 
08/03/2017: Participación 54 personas, IE Santa Juana
28/03/2017:  Participación 60 personas, IE Hugo Angel Jaramillo.
</t>
    </r>
    <r>
      <rPr>
        <sz val="8"/>
        <rFont val="Calibri"/>
        <family val="2"/>
      </rPr>
      <t>24 de marzo de 2017: Participación 109 personas, IE Deogracias Cardona,</t>
    </r>
    <r>
      <rPr>
        <sz val="8"/>
        <color indexed="8"/>
        <rFont val="Calibri"/>
        <family val="2"/>
      </rPr>
      <t xml:space="preserve">
</t>
    </r>
    <r>
      <rPr>
        <sz val="8"/>
        <rFont val="Calibri"/>
        <family val="2"/>
      </rPr>
      <t>18 de abril de 2017: Participación  113 personas, Programas CEIM,  IE Santa Juana, Maria Auxiliadora, Técnico Superior, Fabio Vasquez Restrepo, Maria Dolorosa, Los Andes, Cristo Rey, Diego Maya Salazar, IE Empresarial, IE Boyacá, INED SA, La Inmaculada, Instituto La Villa.
Se evidencia que 4 listas (Participantes 53), no se identifica la fecha de la reunión y el lugar donde se realiza.</t>
    </r>
    <r>
      <rPr>
        <sz val="8"/>
        <color indexed="8"/>
        <rFont val="Calibri"/>
        <family val="2"/>
      </rPr>
      <t xml:space="preserve">
</t>
    </r>
  </si>
  <si>
    <t>Actas:  003/2017,  004/2017, se realiza la planeación de los eventos internos y externos.</t>
  </si>
  <si>
    <t>Se realizaron los siguientes eventos en las siguientes Instituciones Educativas: Programas CEIM,  IE Santa Juana, Maria Auxiliadora, Técnico Superior, Fabio Vasquez Restrepo, Maria Dolorosa, Los Andes, Cristo Rey, Diego Maya Salazar, IE Empresarial, IE Boyacá, INED SA, La Inmaculada, Instituto La Villa,  Hugo Angel Jaramillo, Deogracias Cardona</t>
  </si>
  <si>
    <t>Los eventos tuvieron asistencia de más de 20 personas (se incluyen Comunas, Instituciones Educativas)</t>
  </si>
  <si>
    <t>Se emplearon las redes sociales institucionales: Facebook, Twitter, YouTube</t>
  </si>
  <si>
    <t>Página WEB, Campus Informa, Emisora (8 cuñas diarias de lunes a domingo durante casi un mes y espacio radial y en  el noticiero de  la  emisora), redes sociales, e-mail, consulta por página web mediante encuesta.</t>
  </si>
  <si>
    <t>Se elaboró material de apoyo, el cual contiene los resultados relevantes de la Universidad. Además tarjeta  de  invitación,  cartilla, pasacalle,  el  label  del  CD y pendones.</t>
  </si>
  <si>
    <t>Transmisión vía streaming con mayor número de conexiones simultáneas de 22, reproducciones totales: 91.
UTP Online a través del siguiente enlace: http://online.utp.edu.co/audiencias-publicas/12a-audiencia-publica-de-rendicion-de-cuentas-a-la-ciudadania.html
Transmisión  por Facebook  Live</t>
  </si>
  <si>
    <t>Ver informe de Oficina de Planeación (pág. 31 y subsiguientes):.
http://media.utp.edu.co/utprindecuentas/archivos/2017/Informe%20Audiencia%20P%C3%BAblica%202017.pdf</t>
  </si>
  <si>
    <t>Se publicó el 18 de mayo de 2017,  conforme a lo establecido reglamento de la audiencia 
http://www.utp.edu.co/utprindecuentas/noticias/utp-rinde-cuentas.html</t>
  </si>
  <si>
    <t>Fueron publicadas:
http://www.utp.edu.co/utprindecuentas/noticias/utp-rinde-cuentas.html</t>
  </si>
  <si>
    <t>Se observa, que la implementación de mejoras en el proceso, lo que conlleva a un alto grado de cumplimiento.</t>
  </si>
  <si>
    <t>La Universidad con el ejercicio promovió:
Control social, convocando a los grupos de interes a participar de la audiencia y permitiendo su intervención en diferentes tiempos de la audiencia. (Lo cual es importante resaltar el aumento de la participación respecto a la vigencia pasada)
Dentro de la política de rendición de la cuenta, la Universidad adopto como la audiencia pública como uno de sus instrumentos.
promueve la transparencia, el informe de gestión es publicado y puesto a la ciudadanía para que previamente conozcan los resultados de la Universidad sobre la vigencia evaluada.
Se revisan las observaciones y comentarios de la audiencia (intervenciones y evaluación) con el fin de tenerlos en cuenta el mejoramiento de la Universidad.
Con los informes de gestión por facultades se promueve la corresponsabilidad y se fortalece el hábito democrático.</t>
  </si>
  <si>
    <t>Se realizaron encuestas virtual por la página Web de la Universidad.</t>
  </si>
  <si>
    <t>A través de sociedad en movimiento se realizaron entrega de volantes, redes sociales, publicaciones en campus informa, emisora y salva pantallas en salas de CRIE.</t>
  </si>
  <si>
    <t>Con Egresados se desarrollaron las siguientes actividades:
- Vinculación del Observatorio de Egresados
- Vinculación de la Asociación de egresados ASE-UTP.</t>
  </si>
  <si>
    <t>Se realizó preaudiencia en Comunas, donde participaron integrantes de las Juntas de Acción Comunal: Asociacion JAC San Joaquin.
Se envia información e invitación a los miembros del sindicato de docentes y administrativos de la UTP.
No se tiene registró sobre Veedurías.</t>
  </si>
  <si>
    <t>La hora de inicio de la audiencia estaba planteada a las 9:00 am
La Audiencia comenzó a las 09:35 am con los actos protocolarios</t>
  </si>
  <si>
    <t>En total se recibieron 49  intervenciones antes de la audiencia, durante la audiencia 9.</t>
  </si>
  <si>
    <t xml:space="preserve">Durante la audiencia se presentaron 7 intervenciones escritas  (de las cuales 5 requerian respuesta, 1 estaba en blanco y una era un comentario) y 2 despues de cerrar la urna. </t>
  </si>
  <si>
    <t>Se evidencia publicación de invitación Campus a Dialogos con estudiantes y a la audiencia pública (13 de marzo de 2017), además en cada uno de los dialogos con estudiantes se presentaba el video de convocatoria para la audiencia.</t>
  </si>
  <si>
    <t>Se establecio una estrategia de comunicaciones</t>
  </si>
  <si>
    <r>
      <t>A las intervenciones se les dió respuesta, la cual pueden ser consultadas  en la página Web: http://www.utp.edu.co/utprindecuentas/utp-rinde-cuentas.html</t>
    </r>
    <r>
      <rPr>
        <sz val="8"/>
        <rFont val="Calibri"/>
        <family val="2"/>
      </rPr>
      <t xml:space="preserve">
Se publicaron el 18 de mayo de 2017 en la página Web.</t>
    </r>
  </si>
  <si>
    <t>En las actividades preparatorias dela audiencia pública 2017 se tiene en cuenta las actividades de:  Convocatoria redes sociales, videos de promoción (5 cuñas radiales), material impreso, videos (video promocional), comerciales por medios de comunicación externo, vinculación con sociedad en movimiento, observatorio de egresados y asociación de egresados, fondos de pantalla en los computadores de las salas del CRIE, mensaje en el conmutador de la UTP.</t>
  </si>
  <si>
    <t>Se convoco a través de el Periodico: El Progreso,  Gente deporte y más.., Noticiero de televisión 1A Noticias de Telecafé, ZOOM, 973 UNE, Click Empresarial (Informativo web de la Cámara de Comercio de Pereira), Redes Sociales de Comfamiliar Risaralda. Rueda de Prensa con 12 periodistas el día de la audiencia.
Los resultados fueron registrados por El Diario (edición electrónica 20/04/2017)</t>
  </si>
  <si>
    <r>
      <t xml:space="preserve">En total  la participación de los administrativos llego a </t>
    </r>
    <r>
      <rPr>
        <sz val="8"/>
        <rFont val="Calibri"/>
        <family val="2"/>
      </rPr>
      <t>192 que corresponde (Total: 406: Planta: 124, transitorios: 193, Ocasionales proyectos: 89) al 47.29% (Boletín I Sem 2017).
Se aclara:
Audiencia: 109 (77 en 2015)
Informes de gestión: 83 (29 en 2016)</t>
    </r>
  </si>
  <si>
    <t>A la audiencia pública asistieron 328  personas, frente a 215 del año 2016.
En los 9 informes de gestión por facultades se obtuvo una participación de 1649 respecto a 178 personas en la vigencia pasada.
Por lo tanto, la participación total fue de 1977 personas los cuales estuvieron en alguno de los dos ejercicios. Respecto a la vigencia pasada se presenta un aumento significativo en participación, tanto en los informes de gestión por facultades como de la audiencia pública.
(No se tiene en cuenta el listado de asistencia de rueda de prensa)</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</si>
</sst>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240A]dddd\,\ dd&quot; de &quot;mmmm&quot; de &quot;yyyy"/>
    <numFmt numFmtId="186" formatCode="[$-240A]hh:mm:ss\ AM/PM"/>
    <numFmt numFmtId="187" formatCode="0.0%"/>
  </numFmts>
  <fonts count="76">
    <font>
      <sz val="11"/>
      <color theme="1"/>
      <name val="Calibri"/>
      <family val="2"/>
    </font>
    <font>
      <sz val="11"/>
      <color indexed="8"/>
      <name val="Calibri"/>
      <family val="2"/>
    </font>
    <font>
      <b/>
      <sz val="10"/>
      <color indexed="9"/>
      <name val="Tahoma"/>
      <family val="2"/>
    </font>
    <font>
      <sz val="8"/>
      <name val="Tahoma"/>
      <family val="2"/>
    </font>
    <font>
      <sz val="10"/>
      <name val="Tahoma"/>
      <family val="2"/>
    </font>
    <font>
      <b/>
      <sz val="11"/>
      <name val="Tahoma"/>
      <family val="2"/>
    </font>
    <font>
      <b/>
      <sz val="8"/>
      <name val="Arial"/>
      <family val="2"/>
    </font>
    <font>
      <b/>
      <sz val="11"/>
      <name val="Arial"/>
      <family val="2"/>
    </font>
    <font>
      <sz val="8"/>
      <name val="Arial"/>
      <family val="2"/>
    </font>
    <font>
      <b/>
      <sz val="9"/>
      <name val="Arial"/>
      <family val="2"/>
    </font>
    <font>
      <b/>
      <sz val="10"/>
      <name val="Arial"/>
      <family val="2"/>
    </font>
    <font>
      <sz val="8"/>
      <color indexed="8"/>
      <name val="Calibri"/>
      <family val="2"/>
    </font>
    <font>
      <sz val="8"/>
      <name val="Calibri"/>
      <family val="2"/>
    </font>
    <font>
      <sz val="8"/>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Calibri"/>
      <family val="2"/>
    </font>
    <font>
      <sz val="9"/>
      <color indexed="8"/>
      <name val="Calibri"/>
      <family val="2"/>
    </font>
    <font>
      <b/>
      <sz val="8"/>
      <color indexed="9"/>
      <name val="Calibri"/>
      <family val="2"/>
    </font>
    <font>
      <b/>
      <sz val="9"/>
      <color indexed="9"/>
      <name val="Calibri"/>
      <family val="2"/>
    </font>
    <font>
      <b/>
      <sz val="8"/>
      <name val="Calibri"/>
      <family val="2"/>
    </font>
    <font>
      <b/>
      <sz val="9"/>
      <name val="Calibri"/>
      <family val="2"/>
    </font>
    <font>
      <b/>
      <sz val="11"/>
      <color indexed="8"/>
      <name val="Arial"/>
      <family val="2"/>
    </font>
    <font>
      <b/>
      <sz val="12"/>
      <color indexed="8"/>
      <name val="Calibri"/>
      <family val="2"/>
    </font>
    <font>
      <b/>
      <sz val="14"/>
      <color indexed="8"/>
      <name val="Calibri"/>
      <family val="2"/>
    </font>
    <font>
      <b/>
      <sz val="11"/>
      <name val="Calibri"/>
      <family val="2"/>
    </font>
    <font>
      <b/>
      <sz val="16"/>
      <color indexed="9"/>
      <name val="Calibri"/>
      <family val="2"/>
    </font>
    <font>
      <b/>
      <sz val="16"/>
      <name val="Calibri"/>
      <family val="2"/>
    </font>
    <font>
      <sz val="10"/>
      <color indexed="8"/>
      <name val="Calibri"/>
      <family val="0"/>
    </font>
    <font>
      <b/>
      <sz val="10"/>
      <color indexed="8"/>
      <name val="Calibri"/>
      <family val="0"/>
    </font>
    <font>
      <b/>
      <sz val="18"/>
      <color indexed="8"/>
      <name val="Calibri"/>
      <family val="0"/>
    </font>
    <font>
      <sz val="9"/>
      <color indexed="63"/>
      <name val="Calibri"/>
      <family val="0"/>
    </font>
    <font>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Calibri"/>
      <family val="2"/>
    </font>
    <font>
      <sz val="9"/>
      <color theme="1"/>
      <name val="Calibri"/>
      <family val="2"/>
    </font>
    <font>
      <b/>
      <sz val="8"/>
      <color theme="0"/>
      <name val="Calibri"/>
      <family val="2"/>
    </font>
    <font>
      <b/>
      <sz val="9"/>
      <color theme="0"/>
      <name val="Calibri"/>
      <family val="2"/>
    </font>
    <font>
      <sz val="8"/>
      <color theme="1"/>
      <name val="Calibri"/>
      <family val="2"/>
    </font>
    <font>
      <b/>
      <sz val="11"/>
      <color theme="1"/>
      <name val="Arial"/>
      <family val="2"/>
    </font>
    <font>
      <b/>
      <sz val="16"/>
      <color theme="0"/>
      <name val="Calibri"/>
      <family val="2"/>
    </font>
    <font>
      <b/>
      <sz val="12"/>
      <color theme="1"/>
      <name val="Calibri"/>
      <family val="2"/>
    </font>
    <font>
      <b/>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indexed="48"/>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medium"/>
      <top/>
      <bottom/>
    </border>
    <border>
      <left style="medium"/>
      <right style="medium"/>
      <top/>
      <bottom style="medium"/>
    </border>
    <border>
      <left/>
      <right style="medium"/>
      <top style="medium"/>
      <bottom/>
    </border>
    <border>
      <left style="medium"/>
      <right/>
      <top style="medium"/>
      <bottom/>
    </border>
    <border>
      <left style="medium"/>
      <right/>
      <top/>
      <bottom/>
    </border>
    <border>
      <left style="medium"/>
      <right/>
      <top/>
      <bottom style="medium"/>
    </border>
    <border>
      <left/>
      <right style="medium"/>
      <top/>
      <bottom/>
    </border>
    <border>
      <left/>
      <right style="medium"/>
      <top/>
      <bottom style="medium"/>
    </border>
    <border>
      <left style="thin"/>
      <right style="thin"/>
      <top style="medium"/>
      <bottom/>
    </border>
    <border>
      <left style="thin"/>
      <right/>
      <top style="medium"/>
      <bottom/>
    </border>
    <border>
      <left style="thin"/>
      <right/>
      <top style="thin"/>
      <bottom style="thin"/>
    </border>
    <border>
      <left style="medium"/>
      <right style="medium"/>
      <top style="medium"/>
      <bottom style="medium"/>
    </border>
    <border>
      <left style="thin"/>
      <right style="medium"/>
      <top style="thin"/>
      <bottom style="thin"/>
    </border>
    <border>
      <left/>
      <right/>
      <top style="medium"/>
      <bottom/>
    </border>
    <border>
      <left style="thin"/>
      <right style="medium"/>
      <top style="thin"/>
      <bottom style="medium"/>
    </border>
    <border>
      <left style="thin"/>
      <right style="thin"/>
      <top style="thin"/>
      <bottom style="medium"/>
    </border>
    <border>
      <left/>
      <right style="thin"/>
      <top/>
      <bottom/>
    </border>
    <border>
      <left/>
      <right/>
      <top/>
      <bottom style="medium"/>
    </border>
    <border>
      <left/>
      <right style="thin"/>
      <top/>
      <bottom style="medium"/>
    </border>
    <border>
      <left style="medium"/>
      <right style="thin"/>
      <top style="thin"/>
      <bottom>
        <color indexed="63"/>
      </bottom>
    </border>
    <border>
      <left/>
      <right/>
      <top style="medium"/>
      <bottom style="medium"/>
    </border>
    <border>
      <left style="medium"/>
      <right style="thin"/>
      <top style="medium"/>
      <bottom style="thin"/>
    </border>
    <border>
      <left style="medium"/>
      <right/>
      <top style="thin"/>
      <bottom style="thin"/>
    </border>
    <border>
      <left/>
      <right style="thin"/>
      <top style="thin"/>
      <bottom style="thin"/>
    </border>
    <border>
      <left style="medium"/>
      <right style="thin"/>
      <top style="medium"/>
      <bottom/>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157">
    <xf numFmtId="0" fontId="0" fillId="0" borderId="0" xfId="0" applyFont="1" applyAlignment="1">
      <alignment/>
    </xf>
    <xf numFmtId="0" fontId="0" fillId="0" borderId="0" xfId="0" applyAlignment="1">
      <alignment horizontal="center" vertical="center"/>
    </xf>
    <xf numFmtId="0" fontId="67" fillId="0" borderId="0" xfId="0" applyFont="1" applyAlignment="1">
      <alignment horizontal="center" vertical="center" wrapText="1"/>
    </xf>
    <xf numFmtId="0" fontId="0" fillId="0" borderId="0" xfId="0" applyFill="1" applyBorder="1" applyAlignment="1">
      <alignment/>
    </xf>
    <xf numFmtId="0" fontId="68" fillId="0" borderId="0" xfId="0" applyFont="1" applyAlignment="1">
      <alignment horizontal="center" vertical="center" wrapText="1"/>
    </xf>
    <xf numFmtId="0" fontId="6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0" fontId="69" fillId="33" borderId="13" xfId="0" applyFont="1" applyFill="1" applyBorder="1" applyAlignment="1">
      <alignment horizontal="center" vertical="center"/>
    </xf>
    <xf numFmtId="0" fontId="70" fillId="33" borderId="13" xfId="0" applyFont="1" applyFill="1" applyBorder="1" applyAlignment="1">
      <alignment horizontal="center" vertical="center" wrapText="1"/>
    </xf>
    <xf numFmtId="0" fontId="70" fillId="33" borderId="14" xfId="0" applyFont="1" applyFill="1" applyBorder="1" applyAlignment="1">
      <alignment horizontal="center" vertical="center" wrapText="1"/>
    </xf>
    <xf numFmtId="0" fontId="0" fillId="8" borderId="10" xfId="0" applyFill="1" applyBorder="1" applyAlignment="1">
      <alignment/>
    </xf>
    <xf numFmtId="0" fontId="68" fillId="8" borderId="10" xfId="0" applyFont="1" applyFill="1" applyBorder="1" applyAlignment="1">
      <alignment horizontal="center" vertical="center" wrapText="1"/>
    </xf>
    <xf numFmtId="0" fontId="0" fillId="0" borderId="0" xfId="0" applyAlignment="1">
      <alignment vertical="center"/>
    </xf>
    <xf numFmtId="4" fontId="3" fillId="0" borderId="15" xfId="0" applyNumberFormat="1" applyFont="1" applyFill="1" applyBorder="1" applyAlignment="1">
      <alignment horizontal="center" vertical="center"/>
    </xf>
    <xf numFmtId="4" fontId="3" fillId="0" borderId="16" xfId="0" applyNumberFormat="1" applyFont="1" applyFill="1" applyBorder="1" applyAlignment="1">
      <alignment horizontal="center" vertical="center"/>
    </xf>
    <xf numFmtId="0" fontId="0" fillId="0" borderId="10" xfId="0" applyBorder="1" applyAlignment="1">
      <alignment horizontal="center" vertical="center"/>
    </xf>
    <xf numFmtId="0" fontId="2" fillId="34" borderId="17" xfId="0" applyNumberFormat="1" applyFont="1" applyFill="1" applyBorder="1" applyAlignment="1">
      <alignment horizontal="center" vertical="center" wrapText="1"/>
    </xf>
    <xf numFmtId="0" fontId="66" fillId="35" borderId="10" xfId="0" applyFont="1" applyFill="1" applyBorder="1" applyAlignment="1">
      <alignment vertical="center" wrapText="1"/>
    </xf>
    <xf numFmtId="0" fontId="0" fillId="0" borderId="10" xfId="0" applyBorder="1" applyAlignment="1">
      <alignment vertical="center" wrapText="1"/>
    </xf>
    <xf numFmtId="49" fontId="2" fillId="34" borderId="18" xfId="0" applyNumberFormat="1" applyFont="1" applyFill="1" applyBorder="1" applyAlignment="1">
      <alignment vertical="center"/>
    </xf>
    <xf numFmtId="0" fontId="4" fillId="0" borderId="15" xfId="0" applyNumberFormat="1" applyFont="1" applyFill="1" applyBorder="1" applyAlignment="1">
      <alignment vertical="center" wrapText="1"/>
    </xf>
    <xf numFmtId="0" fontId="4" fillId="0" borderId="16" xfId="0" applyNumberFormat="1" applyFont="1" applyFill="1" applyBorder="1" applyAlignment="1">
      <alignment vertical="center" wrapText="1"/>
    </xf>
    <xf numFmtId="0" fontId="0" fillId="0" borderId="19" xfId="0" applyBorder="1" applyAlignment="1">
      <alignment/>
    </xf>
    <xf numFmtId="0" fontId="0" fillId="0" borderId="20" xfId="0" applyBorder="1" applyAlignment="1">
      <alignment/>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wrapText="1"/>
    </xf>
    <xf numFmtId="0" fontId="36" fillId="35" borderId="23" xfId="0" applyFont="1" applyFill="1" applyBorder="1" applyAlignment="1">
      <alignment horizontal="center" vertical="center" wrapText="1"/>
    </xf>
    <xf numFmtId="0" fontId="37" fillId="35" borderId="23" xfId="0" applyFont="1" applyFill="1" applyBorder="1" applyAlignment="1">
      <alignment horizontal="center" vertical="center" wrapText="1"/>
    </xf>
    <xf numFmtId="2" fontId="0" fillId="0" borderId="10" xfId="0" applyNumberFormat="1" applyBorder="1" applyAlignment="1">
      <alignment/>
    </xf>
    <xf numFmtId="180" fontId="0" fillId="0" borderId="10" xfId="0" applyNumberFormat="1" applyBorder="1" applyAlignment="1">
      <alignment horizontal="center" vertical="center"/>
    </xf>
    <xf numFmtId="0" fontId="0" fillId="0" borderId="0" xfId="0" applyBorder="1" applyAlignment="1">
      <alignment horizontal="center" vertical="center"/>
    </xf>
    <xf numFmtId="0" fontId="66" fillId="0" borderId="10" xfId="0" applyFont="1" applyBorder="1" applyAlignment="1">
      <alignment horizontal="center" vertical="center"/>
    </xf>
    <xf numFmtId="0" fontId="37" fillId="35" borderId="24" xfId="0" applyFont="1" applyFill="1" applyBorder="1" applyAlignment="1">
      <alignment horizontal="center" vertical="center" wrapText="1"/>
    </xf>
    <xf numFmtId="0" fontId="0" fillId="0" borderId="25" xfId="0" applyBorder="1" applyAlignment="1">
      <alignment horizontal="center" vertical="center"/>
    </xf>
    <xf numFmtId="0" fontId="67" fillId="35" borderId="26" xfId="0" applyFont="1" applyFill="1" applyBorder="1" applyAlignment="1">
      <alignment horizontal="center" vertical="center" wrapText="1"/>
    </xf>
    <xf numFmtId="0" fontId="0" fillId="8" borderId="27" xfId="0" applyFill="1" applyBorder="1" applyAlignment="1">
      <alignment vertical="center"/>
    </xf>
    <xf numFmtId="0" fontId="0" fillId="0" borderId="0" xfId="0" applyFill="1" applyAlignment="1">
      <alignment horizontal="center" vertical="center" wrapText="1"/>
    </xf>
    <xf numFmtId="0" fontId="0" fillId="0" borderId="0" xfId="0" applyFill="1" applyAlignment="1">
      <alignment/>
    </xf>
    <xf numFmtId="0" fontId="0" fillId="0" borderId="18" xfId="0" applyFill="1" applyBorder="1" applyAlignment="1">
      <alignment/>
    </xf>
    <xf numFmtId="0" fontId="0" fillId="0" borderId="28" xfId="0" applyFill="1" applyBorder="1" applyAlignment="1">
      <alignment/>
    </xf>
    <xf numFmtId="0" fontId="0" fillId="0" borderId="28" xfId="0" applyFill="1" applyBorder="1" applyAlignment="1">
      <alignment horizontal="center"/>
    </xf>
    <xf numFmtId="0" fontId="0" fillId="0" borderId="19" xfId="0" applyFill="1" applyBorder="1" applyAlignment="1">
      <alignment/>
    </xf>
    <xf numFmtId="0" fontId="0" fillId="0" borderId="0" xfId="0" applyFill="1" applyBorder="1" applyAlignment="1">
      <alignment horizontal="center"/>
    </xf>
    <xf numFmtId="0" fontId="8" fillId="0" borderId="14" xfId="0" applyFont="1" applyFill="1" applyBorder="1" applyAlignment="1">
      <alignment horizontal="center" vertical="top" wrapText="1"/>
    </xf>
    <xf numFmtId="0" fontId="8" fillId="0" borderId="27" xfId="0" applyFont="1" applyFill="1" applyBorder="1" applyAlignment="1">
      <alignment horizontal="center" vertical="top" wrapText="1"/>
    </xf>
    <xf numFmtId="14" fontId="8" fillId="0" borderId="27" xfId="0" applyNumberFormat="1" applyFont="1" applyFill="1" applyBorder="1" applyAlignment="1">
      <alignment horizontal="center" vertical="top" wrapText="1"/>
    </xf>
    <xf numFmtId="0" fontId="8" fillId="0" borderId="29" xfId="0" applyFont="1" applyFill="1" applyBorder="1" applyAlignment="1">
      <alignment horizontal="center" vertical="top" wrapText="1"/>
    </xf>
    <xf numFmtId="0" fontId="6" fillId="0" borderId="13" xfId="0" applyFont="1" applyFill="1" applyBorder="1" applyAlignment="1">
      <alignment horizontal="right" vertical="top" wrapText="1"/>
    </xf>
    <xf numFmtId="0" fontId="6" fillId="0" borderId="10" xfId="0" applyFont="1" applyFill="1" applyBorder="1" applyAlignment="1">
      <alignment horizontal="right" vertical="top" wrapText="1"/>
    </xf>
    <xf numFmtId="0" fontId="6" fillId="0" borderId="30" xfId="0" applyFont="1" applyFill="1" applyBorder="1" applyAlignment="1">
      <alignment horizontal="right" vertical="top" wrapText="1"/>
    </xf>
    <xf numFmtId="0" fontId="71" fillId="0" borderId="27" xfId="0" applyFont="1" applyBorder="1" applyAlignment="1">
      <alignment vertical="center" wrapText="1"/>
    </xf>
    <xf numFmtId="0" fontId="12" fillId="0" borderId="27" xfId="0" applyFont="1" applyBorder="1" applyAlignment="1">
      <alignment vertical="center" wrapText="1"/>
    </xf>
    <xf numFmtId="0" fontId="12" fillId="0" borderId="27" xfId="46" applyFont="1" applyBorder="1" applyAlignment="1">
      <alignment vertical="center" wrapText="1"/>
    </xf>
    <xf numFmtId="2" fontId="0" fillId="0" borderId="10" xfId="0" applyNumberFormat="1" applyBorder="1" applyAlignment="1">
      <alignment horizontal="center" vertical="center"/>
    </xf>
    <xf numFmtId="180" fontId="0" fillId="8" borderId="10" xfId="0" applyNumberFormat="1" applyFill="1" applyBorder="1" applyAlignment="1">
      <alignment horizontal="right" vertical="center"/>
    </xf>
    <xf numFmtId="0" fontId="71" fillId="0" borderId="27" xfId="0" applyFont="1" applyFill="1" applyBorder="1" applyAlignment="1">
      <alignment vertical="center" wrapText="1"/>
    </xf>
    <xf numFmtId="0" fontId="12" fillId="0" borderId="27" xfId="0" applyFont="1" applyFill="1" applyBorder="1" applyAlignment="1">
      <alignment vertical="center" wrapText="1"/>
    </xf>
    <xf numFmtId="0" fontId="0" fillId="0" borderId="10" xfId="0" applyBorder="1" applyAlignment="1">
      <alignment horizontal="center" vertical="center"/>
    </xf>
    <xf numFmtId="0" fontId="0" fillId="0" borderId="10" xfId="0" applyBorder="1" applyAlignment="1">
      <alignment/>
    </xf>
    <xf numFmtId="0" fontId="0" fillId="36" borderId="0" xfId="0" applyFill="1" applyAlignment="1">
      <alignment/>
    </xf>
    <xf numFmtId="0" fontId="0" fillId="36" borderId="18" xfId="0" applyFill="1" applyBorder="1" applyAlignment="1">
      <alignment/>
    </xf>
    <xf numFmtId="0" fontId="0" fillId="36" borderId="28" xfId="0" applyFill="1" applyBorder="1" applyAlignment="1">
      <alignment/>
    </xf>
    <xf numFmtId="0" fontId="7" fillId="36" borderId="0" xfId="0" applyFont="1" applyFill="1" applyBorder="1" applyAlignment="1">
      <alignment horizontal="center" wrapText="1"/>
    </xf>
    <xf numFmtId="0" fontId="0" fillId="36" borderId="28" xfId="0" applyFill="1" applyBorder="1" applyAlignment="1">
      <alignment horizontal="center"/>
    </xf>
    <xf numFmtId="0" fontId="6" fillId="36" borderId="13" xfId="0" applyFont="1" applyFill="1" applyBorder="1" applyAlignment="1">
      <alignment horizontal="right" vertical="top" wrapText="1"/>
    </xf>
    <xf numFmtId="0" fontId="8" fillId="36" borderId="14" xfId="0" applyFont="1" applyFill="1" applyBorder="1" applyAlignment="1">
      <alignment horizontal="center" vertical="top" wrapText="1"/>
    </xf>
    <xf numFmtId="0" fontId="5" fillId="36" borderId="0" xfId="0" applyFont="1" applyFill="1" applyBorder="1" applyAlignment="1">
      <alignment wrapText="1"/>
    </xf>
    <xf numFmtId="0" fontId="5" fillId="36" borderId="31" xfId="0" applyFont="1" applyFill="1" applyBorder="1" applyAlignment="1">
      <alignment wrapText="1"/>
    </xf>
    <xf numFmtId="0" fontId="6" fillId="36" borderId="10" xfId="0" applyFont="1" applyFill="1" applyBorder="1" applyAlignment="1">
      <alignment horizontal="right" vertical="top" wrapText="1"/>
    </xf>
    <xf numFmtId="0" fontId="8" fillId="36" borderId="27" xfId="0" applyFont="1" applyFill="1" applyBorder="1" applyAlignment="1">
      <alignment horizontal="center" vertical="top" wrapText="1"/>
    </xf>
    <xf numFmtId="0" fontId="0" fillId="36" borderId="19" xfId="0" applyFill="1" applyBorder="1" applyAlignment="1">
      <alignment/>
    </xf>
    <xf numFmtId="0" fontId="0" fillId="36" borderId="0" xfId="0" applyFill="1" applyBorder="1" applyAlignment="1">
      <alignment/>
    </xf>
    <xf numFmtId="0" fontId="72" fillId="36" borderId="0" xfId="0" applyFont="1" applyFill="1" applyBorder="1" applyAlignment="1">
      <alignment horizontal="center"/>
    </xf>
    <xf numFmtId="0" fontId="0" fillId="36" borderId="0" xfId="0" applyFill="1" applyBorder="1" applyAlignment="1">
      <alignment horizontal="center"/>
    </xf>
    <xf numFmtId="14" fontId="8" fillId="36" borderId="27" xfId="0" applyNumberFormat="1" applyFont="1" applyFill="1" applyBorder="1" applyAlignment="1">
      <alignment horizontal="center" vertical="top" wrapText="1"/>
    </xf>
    <xf numFmtId="0" fontId="0" fillId="36" borderId="20" xfId="0" applyFill="1" applyBorder="1" applyAlignment="1">
      <alignment/>
    </xf>
    <xf numFmtId="0" fontId="5" fillId="36" borderId="32" xfId="0" applyFont="1" applyFill="1" applyBorder="1" applyAlignment="1">
      <alignment wrapText="1"/>
    </xf>
    <xf numFmtId="0" fontId="7" fillId="36" borderId="32" xfId="0" applyFont="1" applyFill="1" applyBorder="1" applyAlignment="1">
      <alignment horizontal="center" wrapText="1"/>
    </xf>
    <xf numFmtId="0" fontId="5" fillId="36" borderId="33" xfId="0" applyFont="1" applyFill="1" applyBorder="1" applyAlignment="1">
      <alignment wrapText="1"/>
    </xf>
    <xf numFmtId="0" fontId="6" fillId="36" borderId="30" xfId="0" applyFont="1" applyFill="1" applyBorder="1" applyAlignment="1">
      <alignment horizontal="right" vertical="top" wrapText="1"/>
    </xf>
    <xf numFmtId="0" fontId="8" fillId="36" borderId="29" xfId="0" applyFont="1" applyFill="1" applyBorder="1" applyAlignment="1">
      <alignment horizontal="center" vertical="top" wrapText="1"/>
    </xf>
    <xf numFmtId="0" fontId="0" fillId="36" borderId="0" xfId="0" applyFill="1" applyAlignment="1">
      <alignment horizontal="center" vertical="center"/>
    </xf>
    <xf numFmtId="0" fontId="0" fillId="36" borderId="0" xfId="0" applyFill="1" applyAlignment="1">
      <alignment vertical="center"/>
    </xf>
    <xf numFmtId="0" fontId="68" fillId="36" borderId="0" xfId="0" applyFont="1" applyFill="1" applyAlignment="1">
      <alignment horizontal="center" vertical="center" wrapText="1"/>
    </xf>
    <xf numFmtId="0" fontId="0" fillId="0" borderId="10" xfId="0" applyBorder="1" applyAlignment="1">
      <alignment horizontal="center" vertical="center"/>
    </xf>
    <xf numFmtId="0" fontId="7" fillId="36" borderId="28" xfId="0" applyFont="1" applyFill="1" applyBorder="1" applyAlignment="1">
      <alignment horizontal="center" wrapText="1"/>
    </xf>
    <xf numFmtId="180" fontId="0" fillId="37" borderId="10" xfId="0" applyNumberFormat="1" applyFill="1" applyBorder="1" applyAlignment="1">
      <alignment horizontal="center" vertical="center"/>
    </xf>
    <xf numFmtId="0" fontId="0" fillId="0" borderId="11" xfId="0" applyFill="1" applyBorder="1" applyAlignment="1">
      <alignment/>
    </xf>
    <xf numFmtId="0" fontId="0" fillId="0" borderId="10" xfId="0" applyFill="1" applyBorder="1" applyAlignment="1">
      <alignment horizontal="center" vertical="center"/>
    </xf>
    <xf numFmtId="0" fontId="0" fillId="0" borderId="10" xfId="0" applyFill="1" applyBorder="1" applyAlignment="1">
      <alignment vertical="center" wrapText="1"/>
    </xf>
    <xf numFmtId="0" fontId="68" fillId="0" borderId="10" xfId="0" applyFont="1" applyFill="1" applyBorder="1" applyAlignment="1">
      <alignment horizontal="center" vertical="center" wrapText="1"/>
    </xf>
    <xf numFmtId="0" fontId="12" fillId="0" borderId="10" xfId="46" applyFont="1" applyBorder="1" applyAlignment="1">
      <alignment vertical="top" wrapText="1"/>
    </xf>
    <xf numFmtId="0" fontId="12" fillId="0" borderId="0" xfId="46" applyFont="1" applyFill="1" applyAlignment="1">
      <alignment vertical="top" wrapText="1"/>
    </xf>
    <xf numFmtId="0" fontId="71" fillId="0" borderId="27" xfId="0" applyFont="1" applyBorder="1" applyAlignment="1">
      <alignment vertical="top" wrapText="1"/>
    </xf>
    <xf numFmtId="0" fontId="0" fillId="0" borderId="34" xfId="0" applyBorder="1" applyAlignment="1">
      <alignment/>
    </xf>
    <xf numFmtId="0" fontId="0" fillId="0" borderId="10" xfId="0" applyBorder="1" applyAlignment="1">
      <alignment horizontal="center" vertical="center"/>
    </xf>
    <xf numFmtId="0" fontId="0" fillId="0" borderId="10" xfId="0" applyBorder="1" applyAlignment="1">
      <alignment horizontal="center" vertical="center"/>
    </xf>
    <xf numFmtId="9" fontId="0" fillId="0" borderId="0" xfId="0" applyNumberFormat="1" applyAlignment="1">
      <alignment/>
    </xf>
    <xf numFmtId="0" fontId="0" fillId="0" borderId="10" xfId="0" applyBorder="1" applyAlignment="1">
      <alignment horizontal="center" vertical="center"/>
    </xf>
    <xf numFmtId="0" fontId="12" fillId="0" borderId="27" xfId="0" applyFont="1" applyBorder="1" applyAlignment="1">
      <alignment vertical="top" wrapText="1"/>
    </xf>
    <xf numFmtId="0" fontId="66" fillId="0" borderId="10" xfId="0" applyFont="1" applyBorder="1" applyAlignment="1">
      <alignment horizontal="center"/>
    </xf>
    <xf numFmtId="0" fontId="66" fillId="0" borderId="10" xfId="0" applyFont="1" applyBorder="1" applyAlignment="1">
      <alignment/>
    </xf>
    <xf numFmtId="2" fontId="0" fillId="0" borderId="0" xfId="0" applyNumberFormat="1" applyBorder="1" applyAlignment="1">
      <alignment/>
    </xf>
    <xf numFmtId="2" fontId="0" fillId="0" borderId="0" xfId="0" applyNumberFormat="1" applyBorder="1" applyAlignment="1">
      <alignment horizontal="center" vertical="center"/>
    </xf>
    <xf numFmtId="0" fontId="12" fillId="0" borderId="27" xfId="46" applyFont="1" applyFill="1" applyBorder="1" applyAlignment="1">
      <alignment vertical="top" wrapText="1"/>
    </xf>
    <xf numFmtId="0" fontId="12" fillId="0" borderId="27" xfId="46" applyFont="1" applyFill="1" applyBorder="1" applyAlignment="1">
      <alignment vertical="center" wrapText="1"/>
    </xf>
    <xf numFmtId="0" fontId="71" fillId="0" borderId="27" xfId="0" applyFont="1" applyFill="1" applyBorder="1" applyAlignment="1">
      <alignment horizontal="left" vertical="center" wrapText="1"/>
    </xf>
    <xf numFmtId="0" fontId="11" fillId="0" borderId="27" xfId="0" applyFont="1" applyFill="1" applyBorder="1" applyAlignment="1">
      <alignment vertical="center" wrapText="1"/>
    </xf>
    <xf numFmtId="0" fontId="71" fillId="0" borderId="10" xfId="0" applyFont="1" applyFill="1" applyBorder="1" applyAlignment="1">
      <alignment vertical="center" wrapText="1"/>
    </xf>
    <xf numFmtId="0" fontId="0" fillId="0" borderId="0" xfId="0" applyAlignment="1">
      <alignment wrapText="1"/>
    </xf>
    <xf numFmtId="0" fontId="0" fillId="36" borderId="0" xfId="0" applyFill="1" applyAlignment="1">
      <alignment horizontal="center"/>
    </xf>
    <xf numFmtId="0" fontId="0" fillId="36" borderId="35" xfId="0" applyFill="1" applyBorder="1" applyAlignment="1">
      <alignment horizontal="center"/>
    </xf>
    <xf numFmtId="0" fontId="0" fillId="36" borderId="32" xfId="0" applyFill="1" applyBorder="1" applyAlignment="1">
      <alignment horizontal="center"/>
    </xf>
    <xf numFmtId="0" fontId="66" fillId="36" borderId="36" xfId="0" applyFont="1" applyFill="1" applyBorder="1" applyAlignment="1">
      <alignment horizontal="left"/>
    </xf>
    <xf numFmtId="0" fontId="66" fillId="36" borderId="13" xfId="0" applyFont="1" applyFill="1" applyBorder="1" applyAlignment="1">
      <alignment horizontal="left"/>
    </xf>
    <xf numFmtId="0" fontId="66" fillId="36" borderId="12" xfId="0" applyFont="1" applyFill="1" applyBorder="1" applyAlignment="1">
      <alignment horizontal="left"/>
    </xf>
    <xf numFmtId="0" fontId="66" fillId="36" borderId="30" xfId="0" applyFont="1" applyFill="1" applyBorder="1" applyAlignment="1">
      <alignment horizontal="left"/>
    </xf>
    <xf numFmtId="0" fontId="0" fillId="36" borderId="30" xfId="0" applyFill="1" applyBorder="1" applyAlignment="1">
      <alignment horizontal="center"/>
    </xf>
    <xf numFmtId="0" fontId="0" fillId="36" borderId="29" xfId="0" applyFill="1" applyBorder="1" applyAlignment="1">
      <alignment horizontal="center"/>
    </xf>
    <xf numFmtId="0" fontId="0" fillId="36" borderId="13" xfId="0" applyFill="1" applyBorder="1" applyAlignment="1">
      <alignment horizontal="center"/>
    </xf>
    <xf numFmtId="0" fontId="0" fillId="36" borderId="14" xfId="0" applyFill="1" applyBorder="1" applyAlignment="1">
      <alignment horizontal="center"/>
    </xf>
    <xf numFmtId="0" fontId="66" fillId="35" borderId="37" xfId="0" applyFont="1" applyFill="1" applyBorder="1" applyAlignment="1">
      <alignment horizontal="center"/>
    </xf>
    <xf numFmtId="0" fontId="66" fillId="35" borderId="38" xfId="0" applyFont="1" applyFill="1" applyBorder="1" applyAlignment="1">
      <alignment horizontal="center"/>
    </xf>
    <xf numFmtId="0" fontId="73" fillId="33" borderId="36" xfId="0" applyFont="1" applyFill="1" applyBorder="1" applyAlignment="1">
      <alignment horizontal="center" vertical="center"/>
    </xf>
    <xf numFmtId="0" fontId="73" fillId="33" borderId="13" xfId="0" applyFont="1" applyFill="1" applyBorder="1" applyAlignment="1">
      <alignment horizontal="center" vertical="center"/>
    </xf>
    <xf numFmtId="0" fontId="74" fillId="0" borderId="18" xfId="0" applyFont="1" applyBorder="1" applyAlignment="1">
      <alignment horizontal="center" vertical="center" wrapText="1"/>
    </xf>
    <xf numFmtId="0" fontId="74" fillId="0" borderId="20" xfId="0" applyFont="1" applyBorder="1" applyAlignment="1">
      <alignment horizontal="center" vertical="center" wrapText="1"/>
    </xf>
    <xf numFmtId="2" fontId="75" fillId="0" borderId="17" xfId="0" applyNumberFormat="1" applyFont="1" applyBorder="1" applyAlignment="1">
      <alignment horizontal="center" vertical="center"/>
    </xf>
    <xf numFmtId="2" fontId="75" fillId="0" borderId="22" xfId="0" applyNumberFormat="1" applyFont="1" applyBorder="1" applyAlignment="1">
      <alignment horizontal="center" vertical="center"/>
    </xf>
    <xf numFmtId="0" fontId="41" fillId="0" borderId="18"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22" xfId="0" applyFont="1" applyBorder="1" applyAlignment="1">
      <alignment horizontal="center" vertical="center" wrapText="1"/>
    </xf>
    <xf numFmtId="49" fontId="2" fillId="34" borderId="18" xfId="0" applyNumberFormat="1" applyFont="1" applyFill="1" applyBorder="1" applyAlignment="1">
      <alignment horizontal="left" vertical="center"/>
    </xf>
    <xf numFmtId="49" fontId="2" fillId="34" borderId="17" xfId="0" applyNumberFormat="1" applyFont="1" applyFill="1" applyBorder="1" applyAlignment="1">
      <alignment horizontal="left" vertical="center"/>
    </xf>
    <xf numFmtId="0" fontId="68" fillId="0" borderId="19" xfId="0" applyFont="1" applyBorder="1" applyAlignment="1">
      <alignment horizontal="center" vertical="center" wrapText="1"/>
    </xf>
    <xf numFmtId="0" fontId="68" fillId="0" borderId="0" xfId="0" applyFont="1" applyAlignment="1">
      <alignment horizontal="center" vertical="center" wrapText="1"/>
    </xf>
    <xf numFmtId="0" fontId="0" fillId="0" borderId="17" xfId="0" applyBorder="1" applyAlignment="1">
      <alignment horizontal="center" vertical="center"/>
    </xf>
    <xf numFmtId="0" fontId="0" fillId="0" borderId="22" xfId="0" applyBorder="1" applyAlignment="1">
      <alignment horizontal="center" vertical="center"/>
    </xf>
    <xf numFmtId="0" fontId="43" fillId="35" borderId="39" xfId="0" applyFont="1" applyFill="1" applyBorder="1" applyAlignment="1">
      <alignment horizontal="center" vertical="center"/>
    </xf>
    <xf numFmtId="0" fontId="43" fillId="35" borderId="23" xfId="0" applyFont="1" applyFill="1" applyBorder="1" applyAlignment="1">
      <alignment horizontal="center" vertical="center"/>
    </xf>
    <xf numFmtId="0" fontId="0" fillId="0" borderId="10" xfId="0" applyBorder="1" applyAlignment="1">
      <alignment horizontal="left" vertical="center" wrapText="1"/>
    </xf>
    <xf numFmtId="0" fontId="10" fillId="0" borderId="19" xfId="0" applyFont="1" applyFill="1" applyBorder="1" applyAlignment="1">
      <alignment horizontal="center" wrapText="1"/>
    </xf>
    <xf numFmtId="0" fontId="10" fillId="0" borderId="0" xfId="0" applyFont="1" applyFill="1" applyBorder="1" applyAlignment="1">
      <alignment horizontal="center" wrapText="1"/>
    </xf>
    <xf numFmtId="0" fontId="9" fillId="0" borderId="20" xfId="0" applyFont="1" applyFill="1" applyBorder="1" applyAlignment="1">
      <alignment horizontal="center" wrapText="1"/>
    </xf>
    <xf numFmtId="0" fontId="9" fillId="0" borderId="32" xfId="0" applyFont="1" applyFill="1" applyBorder="1" applyAlignment="1">
      <alignment horizontal="center" wrapText="1"/>
    </xf>
    <xf numFmtId="0" fontId="0" fillId="0" borderId="10" xfId="0" applyBorder="1" applyAlignment="1">
      <alignment horizontal="center"/>
    </xf>
    <xf numFmtId="0" fontId="0" fillId="0" borderId="10" xfId="0" applyBorder="1" applyAlignment="1">
      <alignment horizontal="center" vertical="center"/>
    </xf>
    <xf numFmtId="0" fontId="0" fillId="0" borderId="10" xfId="0" applyBorder="1" applyAlignment="1">
      <alignment horizontal="center" vertical="center" wrapText="1"/>
    </xf>
    <xf numFmtId="49" fontId="2" fillId="34" borderId="10" xfId="0" applyNumberFormat="1" applyFont="1" applyFill="1" applyBorder="1" applyAlignment="1">
      <alignment horizontal="center" vertical="center" wrapText="1"/>
    </xf>
    <xf numFmtId="0" fontId="66" fillId="0" borderId="40" xfId="0" applyFont="1" applyBorder="1" applyAlignment="1">
      <alignment horizontal="center"/>
    </xf>
    <xf numFmtId="0" fontId="66" fillId="0" borderId="0" xfId="0" applyFont="1" applyBorder="1" applyAlignment="1">
      <alignment horizont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7">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CALIFICACIÓN POR CRITERIOS</a:t>
            </a:r>
          </a:p>
        </c:rich>
      </c:tx>
      <c:layout>
        <c:manualLayout>
          <c:xMode val="factor"/>
          <c:yMode val="factor"/>
          <c:x val="-0.00125"/>
          <c:y val="-0.0095"/>
        </c:manualLayout>
      </c:layout>
      <c:spPr>
        <a:noFill/>
        <a:ln w="3175">
          <a:noFill/>
        </a:ln>
      </c:spPr>
    </c:title>
    <c:view3D>
      <c:rotX val="15"/>
      <c:hPercent val="26"/>
      <c:rotY val="20"/>
      <c:depthPercent val="100"/>
      <c:rAngAx val="1"/>
    </c:view3D>
    <c:plotArea>
      <c:layout>
        <c:manualLayout>
          <c:xMode val="edge"/>
          <c:yMode val="edge"/>
          <c:x val="0.0355"/>
          <c:y val="0.16325"/>
          <c:w val="0.9515"/>
          <c:h val="0.73725"/>
        </c:manualLayout>
      </c:layout>
      <c:bar3DChart>
        <c:barDir val="col"/>
        <c:grouping val="clustered"/>
        <c:varyColors val="0"/>
        <c:ser>
          <c:idx val="0"/>
          <c:order val="0"/>
          <c:spPr>
            <a:solidFill>
              <a:srgbClr val="9BBB59"/>
            </a:solidFill>
            <a:ln w="3175">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3D69B"/>
              </a:solidFill>
              <a:ln w="3175">
                <a:solidFill>
                  <a:srgbClr val="99CC00"/>
                </a:solidFill>
              </a:ln>
            </c:spPr>
          </c:dPt>
          <c:dPt>
            <c:idx val="6"/>
            <c:invertIfNegative val="0"/>
            <c:spPr>
              <a:solidFill>
                <a:srgbClr val="C3D69B"/>
              </a:solidFill>
              <a:ln w="3175">
                <a:solidFill>
                  <a:srgbClr val="99CC00"/>
                </a:solidFill>
              </a:ln>
            </c:spPr>
          </c:dPt>
          <c:dLbls>
            <c:numFmt formatCode="General" sourceLinked="1"/>
            <c:showLegendKey val="0"/>
            <c:showVal val="1"/>
            <c:showBubbleSize val="0"/>
            <c:showCatName val="0"/>
            <c:showSerName val="0"/>
            <c:showPercent val="0"/>
          </c:dLbls>
          <c:val>
            <c:numRef>
              <c:f>Consolidado!$F$7:$F$15</c:f>
              <c:numCache/>
            </c:numRef>
          </c:val>
          <c:shape val="cylinder"/>
        </c:ser>
        <c:shape val="cylinder"/>
        <c:axId val="29972071"/>
        <c:axId val="1313184"/>
      </c:bar3DChart>
      <c:catAx>
        <c:axId val="299720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Criterios</a:t>
                </a:r>
              </a:p>
            </c:rich>
          </c:tx>
          <c:layout>
            <c:manualLayout>
              <c:xMode val="factor"/>
              <c:yMode val="factor"/>
              <c:x val="-0.0145"/>
              <c:y val="0.077"/>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313184"/>
        <c:crosses val="autoZero"/>
        <c:auto val="1"/>
        <c:lblOffset val="100"/>
        <c:tickLblSkip val="1"/>
        <c:noMultiLvlLbl val="0"/>
      </c:catAx>
      <c:valAx>
        <c:axId val="131318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Puntaje</a:t>
                </a:r>
              </a:p>
            </c:rich>
          </c:tx>
          <c:layout>
            <c:manualLayout>
              <c:xMode val="factor"/>
              <c:yMode val="factor"/>
              <c:x val="-0.05525"/>
              <c:y val="0.04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972071"/>
        <c:crossesAt val="1"/>
        <c:crossBetween val="between"/>
        <c:dispUnits/>
      </c:valAx>
      <c:spPr>
        <a:noFill/>
        <a:ln>
          <a:noFill/>
        </a:ln>
      </c:spPr>
    </c:plotArea>
    <c:floor>
      <c:spPr>
        <a:solidFill>
          <a:srgbClr val="EFF3EA"/>
        </a:solidFill>
        <a:ln w="3175">
          <a:solidFill>
            <a:srgbClr val="808080"/>
          </a:solidFill>
        </a:ln>
      </c:spPr>
      <c:thickness val="0"/>
    </c:floor>
    <c:sideWall>
      <c:spPr>
        <a:solidFill>
          <a:srgbClr val="EFF3EA"/>
        </a:solidFill>
        <a:ln w="3175">
          <a:noFill/>
        </a:ln>
      </c:spPr>
      <c:thickness val="0"/>
    </c:sideWall>
    <c:backWall>
      <c:spPr>
        <a:solidFill>
          <a:srgbClr val="EFF3EA"/>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COMPARATIVO POR VIGENCIA
</a:t>
            </a:r>
            <a:r>
              <a:rPr lang="en-US" cap="none" sz="1100" b="1" i="0" u="none" baseline="0">
                <a:solidFill>
                  <a:srgbClr val="000000"/>
                </a:solidFill>
                <a:latin typeface="Calibri"/>
                <a:ea typeface="Calibri"/>
                <a:cs typeface="Calibri"/>
              </a:rPr>
              <a:t>(Últimos 5 años)</a:t>
            </a:r>
          </a:p>
        </c:rich>
      </c:tx>
      <c:layout>
        <c:manualLayout>
          <c:xMode val="factor"/>
          <c:yMode val="factor"/>
          <c:x val="0"/>
          <c:y val="-0.01025"/>
        </c:manualLayout>
      </c:layout>
      <c:spPr>
        <a:noFill/>
        <a:ln w="3175">
          <a:noFill/>
        </a:ln>
      </c:spPr>
    </c:title>
    <c:view3D>
      <c:rotX val="15"/>
      <c:hPercent val="22"/>
      <c:rotY val="20"/>
      <c:depthPercent val="100"/>
      <c:rAngAx val="1"/>
    </c:view3D>
    <c:plotArea>
      <c:layout>
        <c:manualLayout>
          <c:xMode val="edge"/>
          <c:yMode val="edge"/>
          <c:x val="0.0355"/>
          <c:y val="0.235"/>
          <c:w val="0.9515"/>
          <c:h val="0.659"/>
        </c:manualLayout>
      </c:layout>
      <c:bar3DChart>
        <c:barDir val="col"/>
        <c:grouping val="stacked"/>
        <c:varyColors val="0"/>
        <c:ser>
          <c:idx val="0"/>
          <c:order val="0"/>
          <c:spPr>
            <a:solidFill>
              <a:srgbClr val="9BBB59"/>
            </a:solidFill>
            <a:ln w="3175">
              <a:solidFill>
                <a:srgbClr val="808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Consolidado!$C$38:$G$38</c:f>
              <c:strCache/>
            </c:strRef>
          </c:cat>
          <c:val>
            <c:numRef>
              <c:f>Consolidado!$C$39:$G$39</c:f>
              <c:numCache/>
            </c:numRef>
          </c:val>
          <c:shape val="cylinder"/>
        </c:ser>
        <c:overlap val="100"/>
        <c:gapWidth val="55"/>
        <c:gapDepth val="55"/>
        <c:shape val="cylinder"/>
        <c:axId val="11818657"/>
        <c:axId val="39259050"/>
      </c:bar3DChart>
      <c:catAx>
        <c:axId val="1181865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VIGENCIAS EVALUADAS</a:t>
                </a:r>
              </a:p>
            </c:rich>
          </c:tx>
          <c:layout>
            <c:manualLayout>
              <c:xMode val="factor"/>
              <c:yMode val="factor"/>
              <c:x val="-0.02525"/>
              <c:y val="0.082"/>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39259050"/>
        <c:crosses val="autoZero"/>
        <c:auto val="1"/>
        <c:lblOffset val="100"/>
        <c:tickLblSkip val="1"/>
        <c:noMultiLvlLbl val="0"/>
      </c:catAx>
      <c:valAx>
        <c:axId val="3925905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EVALUACIÓN GLOBAL</a:t>
                </a:r>
              </a:p>
            </c:rich>
          </c:tx>
          <c:layout>
            <c:manualLayout>
              <c:xMode val="factor"/>
              <c:yMode val="factor"/>
              <c:x val="-0.07925"/>
              <c:y val="0.047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1818657"/>
        <c:crossesAt val="1"/>
        <c:crossBetween val="between"/>
        <c:dispUnits/>
      </c:valAx>
      <c:spPr>
        <a:noFill/>
        <a:ln>
          <a:noFill/>
        </a:ln>
      </c:spPr>
    </c:plotArea>
    <c:floor>
      <c:spPr>
        <a:solidFill>
          <a:srgbClr val="EFF3EA"/>
        </a:solidFill>
        <a:ln w="3175">
          <a:solidFill>
            <a:srgbClr val="808080"/>
          </a:solidFill>
        </a:ln>
      </c:spPr>
      <c:thickness val="0"/>
    </c:floor>
    <c:sideWall>
      <c:spPr>
        <a:solidFill>
          <a:srgbClr val="EFF3EA"/>
        </a:solidFill>
        <a:ln w="3175">
          <a:noFill/>
        </a:ln>
      </c:spPr>
      <c:thickness val="0"/>
    </c:sideWall>
    <c:backWall>
      <c:spPr>
        <a:solidFill>
          <a:srgbClr val="EFF3EA"/>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Asistencia a Audiencias Públicas
</a:t>
            </a:r>
            <a:r>
              <a:rPr lang="en-US" cap="none" sz="1400" b="0" i="0" u="none" baseline="0">
                <a:solidFill>
                  <a:srgbClr val="333333"/>
                </a:solidFill>
                <a:latin typeface="Calibri"/>
                <a:ea typeface="Calibri"/>
                <a:cs typeface="Calibri"/>
              </a:rPr>
              <a:t>(Últimos 5 años)</a:t>
            </a:r>
          </a:p>
        </c:rich>
      </c:tx>
      <c:layout>
        <c:manualLayout>
          <c:xMode val="factor"/>
          <c:yMode val="factor"/>
          <c:x val="-0.002"/>
          <c:y val="-0.01075"/>
        </c:manualLayout>
      </c:layout>
      <c:spPr>
        <a:noFill/>
        <a:ln>
          <a:noFill/>
        </a:ln>
      </c:spPr>
    </c:title>
    <c:plotArea>
      <c:layout>
        <c:manualLayout>
          <c:xMode val="edge"/>
          <c:yMode val="edge"/>
          <c:x val="0.00575"/>
          <c:y val="0.2015"/>
          <c:w val="0.971"/>
          <c:h val="0.806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cat>
            <c:numRef>
              <c:f>Hoja1!$C$5:$G$5</c:f>
              <c:numCache/>
            </c:numRef>
          </c:cat>
          <c:val>
            <c:numRef>
              <c:f>Hoja1!$C$6:$G$6</c:f>
              <c:numCache/>
            </c:numRef>
          </c:val>
        </c:ser>
        <c:overlap val="-27"/>
        <c:gapWidth val="219"/>
        <c:axId val="17787131"/>
        <c:axId val="25866452"/>
      </c:barChart>
      <c:catAx>
        <c:axId val="1778713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5866452"/>
        <c:crosses val="autoZero"/>
        <c:auto val="1"/>
        <c:lblOffset val="100"/>
        <c:tickLblSkip val="1"/>
        <c:noMultiLvlLbl val="0"/>
      </c:catAx>
      <c:valAx>
        <c:axId val="2586645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7787131"/>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Consolidad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103</xdr:row>
      <xdr:rowOff>171450</xdr:rowOff>
    </xdr:from>
    <xdr:to>
      <xdr:col>5</xdr:col>
      <xdr:colOff>1866900</xdr:colOff>
      <xdr:row>111</xdr:row>
      <xdr:rowOff>0</xdr:rowOff>
    </xdr:to>
    <xdr:sp>
      <xdr:nvSpPr>
        <xdr:cNvPr id="1" name="2 Flecha derecha">
          <a:hlinkClick r:id="rId1"/>
        </xdr:cNvPr>
        <xdr:cNvSpPr>
          <a:spLocks/>
        </xdr:cNvSpPr>
      </xdr:nvSpPr>
      <xdr:spPr>
        <a:xfrm>
          <a:off x="6619875" y="5781675"/>
          <a:ext cx="1847850" cy="1371600"/>
        </a:xfrm>
        <a:prstGeom prst="rightArrow">
          <a:avLst>
            <a:gd name="adj" fmla="val 1288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Ver consolidado 
</a:t>
          </a:r>
          <a:r>
            <a:rPr lang="en-US" cap="none" sz="1100" b="0" i="0" u="none" baseline="0">
              <a:solidFill>
                <a:srgbClr val="FFFFFF"/>
              </a:solidFill>
              <a:latin typeface="Calibri"/>
              <a:ea typeface="Calibri"/>
              <a:cs typeface="Calibri"/>
            </a:rPr>
            <a:t>Evaluación</a:t>
          </a:r>
        </a:p>
      </xdr:txBody>
    </xdr:sp>
    <xdr:clientData/>
  </xdr:twoCellAnchor>
  <xdr:twoCellAnchor editAs="oneCell">
    <xdr:from>
      <xdr:col>0</xdr:col>
      <xdr:colOff>104775</xdr:colOff>
      <xdr:row>0</xdr:row>
      <xdr:rowOff>47625</xdr:rowOff>
    </xdr:from>
    <xdr:to>
      <xdr:col>1</xdr:col>
      <xdr:colOff>504825</xdr:colOff>
      <xdr:row>3</xdr:row>
      <xdr:rowOff>85725</xdr:rowOff>
    </xdr:to>
    <xdr:pic>
      <xdr:nvPicPr>
        <xdr:cNvPr id="2" name="5 Imagen"/>
        <xdr:cNvPicPr preferRelativeResize="1">
          <a:picLocks noChangeAspect="1"/>
        </xdr:cNvPicPr>
      </xdr:nvPicPr>
      <xdr:blipFill>
        <a:blip r:embed="rId2"/>
        <a:stretch>
          <a:fillRect/>
        </a:stretch>
      </xdr:blipFill>
      <xdr:spPr>
        <a:xfrm>
          <a:off x="104775" y="47625"/>
          <a:ext cx="8477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9525</xdr:rowOff>
    </xdr:from>
    <xdr:to>
      <xdr:col>7</xdr:col>
      <xdr:colOff>1028700</xdr:colOff>
      <xdr:row>32</xdr:row>
      <xdr:rowOff>19050</xdr:rowOff>
    </xdr:to>
    <xdr:graphicFrame>
      <xdr:nvGraphicFramePr>
        <xdr:cNvPr id="1" name="2 Gráfico"/>
        <xdr:cNvGraphicFramePr/>
      </xdr:nvGraphicFramePr>
      <xdr:xfrm>
        <a:off x="0" y="5095875"/>
        <a:ext cx="8029575" cy="30575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33</xdr:row>
      <xdr:rowOff>95250</xdr:rowOff>
    </xdr:from>
    <xdr:to>
      <xdr:col>7</xdr:col>
      <xdr:colOff>1028700</xdr:colOff>
      <xdr:row>48</xdr:row>
      <xdr:rowOff>114300</xdr:rowOff>
    </xdr:to>
    <xdr:graphicFrame>
      <xdr:nvGraphicFramePr>
        <xdr:cNvPr id="2" name="4 Gráfico"/>
        <xdr:cNvGraphicFramePr/>
      </xdr:nvGraphicFramePr>
      <xdr:xfrm>
        <a:off x="9525" y="8420100"/>
        <a:ext cx="8020050" cy="28765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142875</xdr:colOff>
      <xdr:row>0</xdr:row>
      <xdr:rowOff>95250</xdr:rowOff>
    </xdr:from>
    <xdr:to>
      <xdr:col>1</xdr:col>
      <xdr:colOff>542925</xdr:colOff>
      <xdr:row>3</xdr:row>
      <xdr:rowOff>123825</xdr:rowOff>
    </xdr:to>
    <xdr:pic>
      <xdr:nvPicPr>
        <xdr:cNvPr id="3" name="5 Imagen"/>
        <xdr:cNvPicPr preferRelativeResize="1">
          <a:picLocks noChangeAspect="1"/>
        </xdr:cNvPicPr>
      </xdr:nvPicPr>
      <xdr:blipFill>
        <a:blip r:embed="rId3"/>
        <a:stretch>
          <a:fillRect/>
        </a:stretch>
      </xdr:blipFill>
      <xdr:spPr>
        <a:xfrm>
          <a:off x="142875" y="95250"/>
          <a:ext cx="8191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6</xdr:row>
      <xdr:rowOff>9525</xdr:rowOff>
    </xdr:from>
    <xdr:to>
      <xdr:col>14</xdr:col>
      <xdr:colOff>571500</xdr:colOff>
      <xdr:row>20</xdr:row>
      <xdr:rowOff>85725</xdr:rowOff>
    </xdr:to>
    <xdr:graphicFrame>
      <xdr:nvGraphicFramePr>
        <xdr:cNvPr id="1" name="Gráfico 2"/>
        <xdr:cNvGraphicFramePr/>
      </xdr:nvGraphicFramePr>
      <xdr:xfrm>
        <a:off x="6667500" y="115252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G118"/>
  <sheetViews>
    <sheetView view="pageBreakPreview" zoomScale="120" zoomScaleNormal="110" zoomScaleSheetLayoutView="120" workbookViewId="0" topLeftCell="A1">
      <selection activeCell="F60" sqref="F60"/>
    </sheetView>
  </sheetViews>
  <sheetFormatPr defaultColWidth="9.8515625" defaultRowHeight="15" zeroHeight="1" outlineLevelRow="1"/>
  <cols>
    <col min="1" max="1" width="6.7109375" style="0" customWidth="1"/>
    <col min="2" max="2" width="8.00390625" style="1" customWidth="1"/>
    <col min="3" max="3" width="56.28125" style="13" customWidth="1"/>
    <col min="4" max="4" width="16.57421875" style="1" customWidth="1"/>
    <col min="5" max="5" width="11.421875" style="4" customWidth="1"/>
    <col min="6" max="6" width="50.28125" style="13" customWidth="1"/>
    <col min="7" max="31" width="11.421875" style="0" hidden="1" customWidth="1"/>
    <col min="32" max="32" width="11.421875" style="0" customWidth="1"/>
    <col min="33" max="33" width="44.7109375" style="0" customWidth="1"/>
    <col min="34" max="252" width="11.421875" style="0" customWidth="1"/>
    <col min="253" max="253" width="13.28125" style="0" customWidth="1"/>
    <col min="254" max="254" width="10.57421875" style="0" customWidth="1"/>
    <col min="255" max="255" width="17.7109375" style="0" customWidth="1"/>
  </cols>
  <sheetData>
    <row r="1" spans="1:6" ht="15">
      <c r="A1" s="62"/>
      <c r="B1" s="63"/>
      <c r="C1" s="87" t="s">
        <v>106</v>
      </c>
      <c r="D1" s="65"/>
      <c r="E1" s="66" t="s">
        <v>128</v>
      </c>
      <c r="F1" s="67" t="s">
        <v>133</v>
      </c>
    </row>
    <row r="2" spans="1:6" ht="15" customHeight="1">
      <c r="A2" s="72"/>
      <c r="B2" s="68"/>
      <c r="C2" s="64"/>
      <c r="D2" s="69"/>
      <c r="E2" s="70" t="s">
        <v>129</v>
      </c>
      <c r="F2" s="71">
        <v>1</v>
      </c>
    </row>
    <row r="3" spans="1:6" ht="15">
      <c r="A3" s="72"/>
      <c r="B3" s="73"/>
      <c r="C3" s="74" t="s">
        <v>135</v>
      </c>
      <c r="D3" s="75"/>
      <c r="E3" s="70" t="s">
        <v>130</v>
      </c>
      <c r="F3" s="76">
        <v>41404</v>
      </c>
    </row>
    <row r="4" spans="1:6" ht="15.75" customHeight="1" thickBot="1">
      <c r="A4" s="77"/>
      <c r="B4" s="78"/>
      <c r="C4" s="79" t="s">
        <v>136</v>
      </c>
      <c r="D4" s="80"/>
      <c r="E4" s="81" t="s">
        <v>131</v>
      </c>
      <c r="F4" s="82">
        <v>1</v>
      </c>
    </row>
    <row r="5" spans="1:6" ht="15.75" thickBot="1">
      <c r="A5" s="114"/>
      <c r="B5" s="114"/>
      <c r="C5" s="114"/>
      <c r="D5" s="114"/>
      <c r="E5" s="114"/>
      <c r="F5" s="114"/>
    </row>
    <row r="6" spans="1:6" ht="15">
      <c r="A6" s="115" t="s">
        <v>137</v>
      </c>
      <c r="B6" s="116"/>
      <c r="C6" s="116"/>
      <c r="D6" s="121">
        <v>2016</v>
      </c>
      <c r="E6" s="121"/>
      <c r="F6" s="122"/>
    </row>
    <row r="7" spans="1:6" ht="15.75" thickBot="1">
      <c r="A7" s="117" t="s">
        <v>107</v>
      </c>
      <c r="B7" s="118"/>
      <c r="C7" s="118"/>
      <c r="D7" s="119" t="s">
        <v>210</v>
      </c>
      <c r="E7" s="119"/>
      <c r="F7" s="120"/>
    </row>
    <row r="8" spans="1:6" ht="15.75" thickBot="1">
      <c r="A8" s="112"/>
      <c r="B8" s="112"/>
      <c r="C8" s="112"/>
      <c r="D8" s="112"/>
      <c r="E8" s="112"/>
      <c r="F8" s="112"/>
    </row>
    <row r="9" spans="1:6" ht="15">
      <c r="A9" s="115" t="s">
        <v>105</v>
      </c>
      <c r="B9" s="116"/>
      <c r="C9" s="116"/>
      <c r="D9" s="121" t="s">
        <v>211</v>
      </c>
      <c r="E9" s="121"/>
      <c r="F9" s="122"/>
    </row>
    <row r="10" spans="1:6" ht="15.75" thickBot="1">
      <c r="A10" s="117" t="s">
        <v>104</v>
      </c>
      <c r="B10" s="118"/>
      <c r="C10" s="118"/>
      <c r="D10" s="119" t="s">
        <v>152</v>
      </c>
      <c r="E10" s="119"/>
      <c r="F10" s="120"/>
    </row>
    <row r="11" spans="1:6" ht="15.75" thickBot="1">
      <c r="A11" s="113"/>
      <c r="B11" s="113"/>
      <c r="C11" s="113"/>
      <c r="D11" s="113"/>
      <c r="E11" s="113"/>
      <c r="F11" s="113"/>
    </row>
    <row r="12" spans="1:6" ht="45" customHeight="1">
      <c r="A12" s="125" t="s">
        <v>0</v>
      </c>
      <c r="B12" s="126"/>
      <c r="C12" s="126"/>
      <c r="D12" s="8" t="s">
        <v>1</v>
      </c>
      <c r="E12" s="9" t="s">
        <v>102</v>
      </c>
      <c r="F12" s="10" t="s">
        <v>103</v>
      </c>
    </row>
    <row r="13" spans="1:6" ht="15">
      <c r="A13" s="123">
        <v>1</v>
      </c>
      <c r="B13" s="124"/>
      <c r="C13" s="18" t="s">
        <v>29</v>
      </c>
      <c r="D13" s="56">
        <f>AVERAGE(D14:D27)</f>
        <v>4</v>
      </c>
      <c r="E13" s="11"/>
      <c r="F13" s="37"/>
    </row>
    <row r="14" spans="1:6" ht="75" customHeight="1" hidden="1" outlineLevel="1">
      <c r="A14" s="6"/>
      <c r="B14" s="16" t="s">
        <v>4</v>
      </c>
      <c r="C14" s="19" t="s">
        <v>153</v>
      </c>
      <c r="D14" s="31">
        <f>IF(E14="No se cumple",1,IF(E14="Se cumple aceptablemente",2,IF(E14="Se cumple en alto grado",3,IF(E14="Se cumple plenamente",4))))</f>
        <v>4</v>
      </c>
      <c r="E14" s="5" t="s">
        <v>12</v>
      </c>
      <c r="F14" s="93" t="s">
        <v>212</v>
      </c>
    </row>
    <row r="15" spans="1:6" ht="77.25" customHeight="1" hidden="1" outlineLevel="1">
      <c r="A15" s="89"/>
      <c r="B15" s="90" t="s">
        <v>5</v>
      </c>
      <c r="C15" s="91" t="s">
        <v>154</v>
      </c>
      <c r="D15" s="88">
        <f aca="true" t="shared" si="0" ref="D15:D80">IF(E15="No se cumple",1,IF(E15="Se cumple aceptablemente",2,IF(E15="Se cumple en alto grado",3,IF(E15="Se cumple plenamente",4))))</f>
        <v>4</v>
      </c>
      <c r="E15" s="92" t="s">
        <v>12</v>
      </c>
      <c r="F15" s="94" t="s">
        <v>213</v>
      </c>
    </row>
    <row r="16" spans="1:6" ht="104.25" customHeight="1" hidden="1" outlineLevel="1">
      <c r="A16" s="6"/>
      <c r="B16" s="16" t="s">
        <v>6</v>
      </c>
      <c r="C16" s="19" t="s">
        <v>155</v>
      </c>
      <c r="D16" s="31">
        <f t="shared" si="0"/>
        <v>4</v>
      </c>
      <c r="E16" s="5" t="s">
        <v>12</v>
      </c>
      <c r="F16" s="101" t="s">
        <v>214</v>
      </c>
    </row>
    <row r="17" spans="1:6" ht="48.75" customHeight="1" hidden="1" outlineLevel="1">
      <c r="A17" s="6"/>
      <c r="B17" s="16" t="s">
        <v>7</v>
      </c>
      <c r="C17" s="19" t="s">
        <v>156</v>
      </c>
      <c r="D17" s="31">
        <f t="shared" si="0"/>
        <v>4</v>
      </c>
      <c r="E17" s="5" t="s">
        <v>12</v>
      </c>
      <c r="F17" s="95" t="s">
        <v>215</v>
      </c>
    </row>
    <row r="18" spans="1:6" ht="93.75" customHeight="1" hidden="1" outlineLevel="1">
      <c r="A18" s="6"/>
      <c r="B18" s="16" t="s">
        <v>8</v>
      </c>
      <c r="C18" s="19" t="s">
        <v>2</v>
      </c>
      <c r="D18" s="31">
        <f t="shared" si="0"/>
        <v>4</v>
      </c>
      <c r="E18" s="5" t="s">
        <v>12</v>
      </c>
      <c r="F18" s="95" t="s">
        <v>216</v>
      </c>
    </row>
    <row r="19" spans="1:6" ht="108" customHeight="1" hidden="1" outlineLevel="1">
      <c r="A19" s="6"/>
      <c r="B19" s="16" t="s">
        <v>9</v>
      </c>
      <c r="C19" s="19" t="s">
        <v>18</v>
      </c>
      <c r="D19" s="31">
        <f t="shared" si="0"/>
        <v>4</v>
      </c>
      <c r="E19" s="5" t="s">
        <v>12</v>
      </c>
      <c r="F19" s="95" t="s">
        <v>217</v>
      </c>
    </row>
    <row r="20" spans="1:6" ht="69.75" customHeight="1" hidden="1" outlineLevel="1">
      <c r="A20" s="6"/>
      <c r="B20" s="16" t="s">
        <v>10</v>
      </c>
      <c r="C20" s="19" t="s">
        <v>157</v>
      </c>
      <c r="D20" s="31">
        <f t="shared" si="0"/>
        <v>4</v>
      </c>
      <c r="E20" s="5" t="s">
        <v>12</v>
      </c>
      <c r="F20" s="95" t="s">
        <v>218</v>
      </c>
    </row>
    <row r="21" spans="1:6" ht="69" customHeight="1" hidden="1" outlineLevel="1">
      <c r="A21" s="6"/>
      <c r="B21" s="16" t="s">
        <v>19</v>
      </c>
      <c r="C21" s="19" t="s">
        <v>158</v>
      </c>
      <c r="D21" s="31">
        <f t="shared" si="0"/>
        <v>4</v>
      </c>
      <c r="E21" s="5" t="s">
        <v>12</v>
      </c>
      <c r="F21" s="95" t="s">
        <v>219</v>
      </c>
    </row>
    <row r="22" spans="1:6" ht="70.5" customHeight="1" hidden="1" outlineLevel="1">
      <c r="A22" s="6"/>
      <c r="B22" s="16" t="s">
        <v>23</v>
      </c>
      <c r="C22" s="19" t="s">
        <v>20</v>
      </c>
      <c r="D22" s="31">
        <f t="shared" si="0"/>
        <v>4</v>
      </c>
      <c r="E22" s="5" t="s">
        <v>12</v>
      </c>
      <c r="F22" s="95" t="s">
        <v>220</v>
      </c>
    </row>
    <row r="23" spans="1:6" ht="123.75" customHeight="1" hidden="1" outlineLevel="1">
      <c r="A23" s="6"/>
      <c r="B23" s="16" t="s">
        <v>24</v>
      </c>
      <c r="C23" s="19" t="s">
        <v>159</v>
      </c>
      <c r="D23" s="31">
        <f t="shared" si="0"/>
        <v>4</v>
      </c>
      <c r="E23" s="5" t="s">
        <v>12</v>
      </c>
      <c r="F23" s="52" t="s">
        <v>221</v>
      </c>
    </row>
    <row r="24" spans="1:6" ht="69" customHeight="1" hidden="1" outlineLevel="1">
      <c r="A24" s="6"/>
      <c r="B24" s="16" t="s">
        <v>25</v>
      </c>
      <c r="C24" s="19" t="s">
        <v>21</v>
      </c>
      <c r="D24" s="31">
        <f>IF(E24="No se cumple",1,IF(E24="Se cumple aceptablemente",2,IF(E24="Se cumple en alto grado",3,IF(E24="Se cumple plenamente",4))))</f>
        <v>4</v>
      </c>
      <c r="E24" s="5" t="s">
        <v>12</v>
      </c>
      <c r="F24" s="52" t="s">
        <v>222</v>
      </c>
    </row>
    <row r="25" spans="1:6" ht="80.25" customHeight="1" hidden="1" outlineLevel="1">
      <c r="A25" s="6"/>
      <c r="B25" s="16" t="s">
        <v>26</v>
      </c>
      <c r="C25" s="19" t="s">
        <v>22</v>
      </c>
      <c r="D25" s="31">
        <f t="shared" si="0"/>
        <v>4</v>
      </c>
      <c r="E25" s="5" t="s">
        <v>12</v>
      </c>
      <c r="F25" s="52" t="s">
        <v>225</v>
      </c>
    </row>
    <row r="26" spans="1:6" ht="90" hidden="1" outlineLevel="1">
      <c r="A26" s="6"/>
      <c r="B26" s="16" t="s">
        <v>27</v>
      </c>
      <c r="C26" s="19" t="s">
        <v>160</v>
      </c>
      <c r="D26" s="31">
        <f t="shared" si="0"/>
        <v>4</v>
      </c>
      <c r="E26" s="5" t="s">
        <v>12</v>
      </c>
      <c r="F26" s="52" t="s">
        <v>224</v>
      </c>
    </row>
    <row r="27" spans="1:6" ht="45" hidden="1" outlineLevel="1">
      <c r="A27" s="6"/>
      <c r="B27" s="16" t="s">
        <v>28</v>
      </c>
      <c r="C27" s="19" t="s">
        <v>3</v>
      </c>
      <c r="D27" s="31">
        <f t="shared" si="0"/>
        <v>4</v>
      </c>
      <c r="E27" s="5" t="s">
        <v>12</v>
      </c>
      <c r="F27" s="52" t="s">
        <v>223</v>
      </c>
    </row>
    <row r="28" spans="1:6" ht="15" collapsed="1">
      <c r="A28" s="123">
        <v>2</v>
      </c>
      <c r="B28" s="124"/>
      <c r="C28" s="18" t="s">
        <v>15</v>
      </c>
      <c r="D28" s="56">
        <f>AVERAGE(D29:D33)</f>
        <v>3.4</v>
      </c>
      <c r="E28" s="12"/>
      <c r="F28" s="37"/>
    </row>
    <row r="29" spans="1:6" ht="88.5" customHeight="1" hidden="1" outlineLevel="1">
      <c r="A29" s="6"/>
      <c r="B29" s="16" t="s">
        <v>16</v>
      </c>
      <c r="C29" s="19" t="s">
        <v>162</v>
      </c>
      <c r="D29" s="31">
        <f t="shared" si="0"/>
        <v>4</v>
      </c>
      <c r="E29" s="5" t="s">
        <v>12</v>
      </c>
      <c r="F29" s="52" t="s">
        <v>226</v>
      </c>
    </row>
    <row r="30" spans="1:6" ht="58.5" customHeight="1" hidden="1" outlineLevel="1">
      <c r="A30" s="6"/>
      <c r="B30" s="86">
        <v>2.2</v>
      </c>
      <c r="C30" s="19" t="s">
        <v>161</v>
      </c>
      <c r="D30" s="31">
        <f t="shared" si="0"/>
        <v>1</v>
      </c>
      <c r="E30" s="5" t="s">
        <v>11</v>
      </c>
      <c r="F30" s="52" t="s">
        <v>227</v>
      </c>
    </row>
    <row r="31" spans="1:6" ht="67.5" hidden="1" outlineLevel="1">
      <c r="A31" s="6"/>
      <c r="B31" s="16">
        <v>2.3</v>
      </c>
      <c r="C31" s="19" t="s">
        <v>151</v>
      </c>
      <c r="D31" s="31">
        <f t="shared" si="0"/>
        <v>4</v>
      </c>
      <c r="E31" s="5" t="s">
        <v>12</v>
      </c>
      <c r="F31" s="95" t="s">
        <v>228</v>
      </c>
    </row>
    <row r="32" spans="1:6" ht="67.5" customHeight="1" hidden="1" outlineLevel="1">
      <c r="A32" s="6"/>
      <c r="B32" s="16">
        <v>2.4</v>
      </c>
      <c r="C32" s="19" t="s">
        <v>150</v>
      </c>
      <c r="D32" s="31">
        <f t="shared" si="0"/>
        <v>4</v>
      </c>
      <c r="E32" s="5" t="s">
        <v>12</v>
      </c>
      <c r="F32" s="52" t="s">
        <v>229</v>
      </c>
    </row>
    <row r="33" spans="1:6" ht="67.5" hidden="1" outlineLevel="1">
      <c r="A33" s="6"/>
      <c r="B33" s="16">
        <v>2.5</v>
      </c>
      <c r="C33" s="19" t="s">
        <v>17</v>
      </c>
      <c r="D33" s="31">
        <f>IF(E33="No se cumple",1,IF(E33="Se cumple aceptablemente",2,IF(E33="Se cumple en alto grado",3,IF(E33="Se cumple plenamente",4))))</f>
        <v>4</v>
      </c>
      <c r="E33" s="5" t="s">
        <v>12</v>
      </c>
      <c r="F33" s="52" t="s">
        <v>228</v>
      </c>
    </row>
    <row r="34" spans="1:6" ht="30" collapsed="1">
      <c r="A34" s="123">
        <v>3</v>
      </c>
      <c r="B34" s="124"/>
      <c r="C34" s="18" t="s">
        <v>165</v>
      </c>
      <c r="D34" s="56">
        <f>AVERAGE(D35:D42)</f>
        <v>3.875</v>
      </c>
      <c r="E34" s="12"/>
      <c r="F34" s="37"/>
    </row>
    <row r="35" spans="1:6" ht="67.5" hidden="1" outlineLevel="1">
      <c r="A35" s="6"/>
      <c r="B35" s="16" t="s">
        <v>30</v>
      </c>
      <c r="C35" s="19" t="s">
        <v>164</v>
      </c>
      <c r="D35" s="31">
        <f t="shared" si="0"/>
        <v>4</v>
      </c>
      <c r="E35" s="5" t="s">
        <v>12</v>
      </c>
      <c r="F35" s="52" t="s">
        <v>163</v>
      </c>
    </row>
    <row r="36" spans="1:6" ht="80.25" customHeight="1" hidden="1" outlineLevel="1">
      <c r="A36" s="6"/>
      <c r="B36" s="86">
        <v>3.2</v>
      </c>
      <c r="C36" s="19" t="s">
        <v>168</v>
      </c>
      <c r="D36" s="31">
        <f>IF(E36="No se cumple",1,IF(E36="Se cumple aceptablemente",2,IF(E36="Se cumple en alto grado",3,IF(E36="Se cumple plenamente",4))))</f>
        <v>4</v>
      </c>
      <c r="E36" s="5" t="s">
        <v>12</v>
      </c>
      <c r="F36" s="57" t="s">
        <v>242</v>
      </c>
    </row>
    <row r="37" spans="1:6" ht="80.25" customHeight="1" hidden="1" outlineLevel="1">
      <c r="A37" s="6"/>
      <c r="B37" s="86">
        <v>3.3</v>
      </c>
      <c r="C37" s="19" t="s">
        <v>167</v>
      </c>
      <c r="D37" s="31">
        <f>IF(E37="No se cumple",1,IF(E37="Se cumple aceptablemente",2,IF(E37="Se cumple en alto grado",3,IF(E37="Se cumple plenamente",4))))</f>
        <v>4</v>
      </c>
      <c r="E37" s="5" t="s">
        <v>12</v>
      </c>
      <c r="F37" s="57" t="s">
        <v>243</v>
      </c>
    </row>
    <row r="38" spans="1:6" ht="66" customHeight="1" hidden="1" outlineLevel="1">
      <c r="A38" s="6"/>
      <c r="B38" s="16">
        <v>3.4</v>
      </c>
      <c r="C38" s="19" t="s">
        <v>169</v>
      </c>
      <c r="D38" s="31">
        <f t="shared" si="0"/>
        <v>4</v>
      </c>
      <c r="E38" s="5" t="s">
        <v>12</v>
      </c>
      <c r="F38" s="57" t="s">
        <v>253</v>
      </c>
    </row>
    <row r="39" spans="1:6" ht="48.75" customHeight="1" hidden="1" outlineLevel="1">
      <c r="A39" s="6"/>
      <c r="B39" s="16">
        <v>3.5</v>
      </c>
      <c r="C39" s="19" t="s">
        <v>170</v>
      </c>
      <c r="D39" s="31">
        <f t="shared" si="0"/>
        <v>4</v>
      </c>
      <c r="E39" s="5" t="s">
        <v>12</v>
      </c>
      <c r="F39" s="58" t="s">
        <v>251</v>
      </c>
    </row>
    <row r="40" spans="1:6" ht="48.75" customHeight="1" hidden="1" outlineLevel="1">
      <c r="A40" s="6"/>
      <c r="B40" s="86">
        <v>3.6</v>
      </c>
      <c r="C40" s="19" t="s">
        <v>173</v>
      </c>
      <c r="D40" s="31">
        <f t="shared" si="0"/>
        <v>3</v>
      </c>
      <c r="E40" s="5" t="s">
        <v>14</v>
      </c>
      <c r="F40" s="58" t="s">
        <v>252</v>
      </c>
    </row>
    <row r="41" spans="1:6" ht="90.75" customHeight="1" hidden="1" outlineLevel="1">
      <c r="A41" s="6"/>
      <c r="B41" s="86">
        <v>3.7</v>
      </c>
      <c r="C41" s="19" t="s">
        <v>172</v>
      </c>
      <c r="D41" s="31">
        <f t="shared" si="0"/>
        <v>4</v>
      </c>
      <c r="E41" s="5" t="s">
        <v>12</v>
      </c>
      <c r="F41" s="58" t="s">
        <v>254</v>
      </c>
    </row>
    <row r="42" spans="1:6" ht="69" customHeight="1" hidden="1" outlineLevel="1">
      <c r="A42" s="6"/>
      <c r="B42" s="16">
        <v>3.8</v>
      </c>
      <c r="C42" s="19" t="s">
        <v>171</v>
      </c>
      <c r="D42" s="31">
        <f t="shared" si="0"/>
        <v>4</v>
      </c>
      <c r="E42" s="5" t="s">
        <v>12</v>
      </c>
      <c r="F42" s="58" t="s">
        <v>230</v>
      </c>
    </row>
    <row r="43" spans="1:6" ht="15" collapsed="1">
      <c r="A43" s="123">
        <v>4</v>
      </c>
      <c r="B43" s="124"/>
      <c r="C43" s="18" t="s">
        <v>31</v>
      </c>
      <c r="D43" s="56">
        <f>AVERAGE(D44:D52)</f>
        <v>3.7777777777777777</v>
      </c>
      <c r="E43" s="12"/>
      <c r="F43" s="37"/>
    </row>
    <row r="44" spans="1:6" ht="51" customHeight="1" hidden="1" outlineLevel="1">
      <c r="A44" s="6"/>
      <c r="B44" s="16" t="s">
        <v>33</v>
      </c>
      <c r="C44" s="19" t="s">
        <v>32</v>
      </c>
      <c r="D44" s="31">
        <f t="shared" si="0"/>
        <v>4</v>
      </c>
      <c r="E44" s="5" t="s">
        <v>12</v>
      </c>
      <c r="F44" s="57" t="s">
        <v>257</v>
      </c>
    </row>
    <row r="45" spans="1:6" ht="153.75" customHeight="1" hidden="1" outlineLevel="1">
      <c r="A45" s="6"/>
      <c r="B45" s="16" t="s">
        <v>34</v>
      </c>
      <c r="C45" s="19" t="s">
        <v>174</v>
      </c>
      <c r="D45" s="31">
        <f t="shared" si="0"/>
        <v>3</v>
      </c>
      <c r="E45" s="5" t="s">
        <v>14</v>
      </c>
      <c r="F45" s="52" t="s">
        <v>256</v>
      </c>
    </row>
    <row r="46" spans="1:6" ht="45.75" customHeight="1" hidden="1" outlineLevel="1">
      <c r="A46" s="6"/>
      <c r="B46" s="98" t="s">
        <v>35</v>
      </c>
      <c r="C46" s="19" t="s">
        <v>178</v>
      </c>
      <c r="D46" s="31">
        <f t="shared" si="0"/>
        <v>4</v>
      </c>
      <c r="E46" s="5" t="s">
        <v>12</v>
      </c>
      <c r="F46" s="57" t="s">
        <v>270</v>
      </c>
    </row>
    <row r="47" spans="1:6" ht="47.25" customHeight="1" hidden="1" outlineLevel="1">
      <c r="A47" s="6"/>
      <c r="B47" s="98" t="s">
        <v>36</v>
      </c>
      <c r="C47" s="19" t="s">
        <v>175</v>
      </c>
      <c r="D47" s="31">
        <f t="shared" si="0"/>
        <v>4</v>
      </c>
      <c r="E47" s="5" t="s">
        <v>12</v>
      </c>
      <c r="F47" s="58" t="s">
        <v>271</v>
      </c>
    </row>
    <row r="48" spans="1:6" ht="67.5" hidden="1" outlineLevel="1">
      <c r="A48" s="6"/>
      <c r="B48" s="98" t="s">
        <v>37</v>
      </c>
      <c r="C48" s="19" t="s">
        <v>176</v>
      </c>
      <c r="D48" s="31">
        <f t="shared" si="0"/>
        <v>4</v>
      </c>
      <c r="E48" s="5" t="s">
        <v>12</v>
      </c>
      <c r="F48" s="57" t="s">
        <v>258</v>
      </c>
    </row>
    <row r="49" spans="1:6" ht="63.75" customHeight="1" hidden="1" outlineLevel="1">
      <c r="A49" s="6"/>
      <c r="B49" s="98" t="s">
        <v>38</v>
      </c>
      <c r="C49" s="19" t="s">
        <v>177</v>
      </c>
      <c r="D49" s="31">
        <f t="shared" si="0"/>
        <v>3</v>
      </c>
      <c r="E49" s="5" t="s">
        <v>14</v>
      </c>
      <c r="F49" s="57" t="s">
        <v>272</v>
      </c>
    </row>
    <row r="50" spans="1:6" ht="69" customHeight="1" hidden="1" outlineLevel="1">
      <c r="A50" s="6"/>
      <c r="B50" s="98" t="s">
        <v>39</v>
      </c>
      <c r="C50" s="19" t="s">
        <v>179</v>
      </c>
      <c r="D50" s="31">
        <f t="shared" si="0"/>
        <v>4</v>
      </c>
      <c r="E50" s="5" t="s">
        <v>12</v>
      </c>
      <c r="F50" s="52" t="s">
        <v>255</v>
      </c>
    </row>
    <row r="51" spans="1:6" ht="47.25" customHeight="1" hidden="1" outlineLevel="1">
      <c r="A51" s="6"/>
      <c r="B51" s="98" t="s">
        <v>40</v>
      </c>
      <c r="C51" s="19" t="s">
        <v>180</v>
      </c>
      <c r="D51" s="31">
        <f t="shared" si="0"/>
        <v>4</v>
      </c>
      <c r="E51" s="5" t="s">
        <v>12</v>
      </c>
      <c r="F51" s="52" t="s">
        <v>259</v>
      </c>
    </row>
    <row r="52" spans="1:6" ht="61.5" customHeight="1" hidden="1" outlineLevel="1">
      <c r="A52" s="6"/>
      <c r="B52" s="98" t="s">
        <v>207</v>
      </c>
      <c r="C52" s="19" t="s">
        <v>181</v>
      </c>
      <c r="D52" s="31">
        <f t="shared" si="0"/>
        <v>4</v>
      </c>
      <c r="E52" s="92" t="s">
        <v>12</v>
      </c>
      <c r="F52" s="57" t="s">
        <v>269</v>
      </c>
    </row>
    <row r="53" spans="1:6" ht="15" collapsed="1">
      <c r="A53" s="123">
        <v>5</v>
      </c>
      <c r="B53" s="124"/>
      <c r="C53" s="18" t="s">
        <v>41</v>
      </c>
      <c r="D53" s="56">
        <f>AVERAGE(D54:D61)</f>
        <v>3.875</v>
      </c>
      <c r="E53" s="12"/>
      <c r="F53" s="37"/>
    </row>
    <row r="54" spans="1:6" ht="30" hidden="1" outlineLevel="1">
      <c r="A54" s="6"/>
      <c r="B54" s="16" t="s">
        <v>42</v>
      </c>
      <c r="C54" s="19" t="s">
        <v>43</v>
      </c>
      <c r="D54" s="31">
        <f t="shared" si="0"/>
        <v>4</v>
      </c>
      <c r="E54" s="5" t="s">
        <v>12</v>
      </c>
      <c r="F54" s="58" t="s">
        <v>277</v>
      </c>
    </row>
    <row r="55" spans="1:6" ht="45" hidden="1" outlineLevel="1">
      <c r="A55" s="6"/>
      <c r="B55" s="16" t="s">
        <v>44</v>
      </c>
      <c r="C55" s="19" t="s">
        <v>182</v>
      </c>
      <c r="D55" s="31">
        <f t="shared" si="0"/>
        <v>4</v>
      </c>
      <c r="E55" s="5" t="s">
        <v>12</v>
      </c>
      <c r="F55" s="52" t="s">
        <v>261</v>
      </c>
    </row>
    <row r="56" spans="1:6" ht="78.75" hidden="1" outlineLevel="1">
      <c r="A56" s="6"/>
      <c r="B56" s="16" t="s">
        <v>47</v>
      </c>
      <c r="C56" s="19" t="s">
        <v>183</v>
      </c>
      <c r="D56" s="31">
        <f t="shared" si="0"/>
        <v>4</v>
      </c>
      <c r="E56" s="5" t="s">
        <v>12</v>
      </c>
      <c r="F56" s="58" t="s">
        <v>279</v>
      </c>
    </row>
    <row r="57" spans="1:6" ht="30" hidden="1" outlineLevel="1">
      <c r="A57" s="6"/>
      <c r="B57" s="16" t="s">
        <v>48</v>
      </c>
      <c r="C57" s="19" t="s">
        <v>184</v>
      </c>
      <c r="D57" s="31">
        <f t="shared" si="0"/>
        <v>4</v>
      </c>
      <c r="E57" s="5" t="s">
        <v>12</v>
      </c>
      <c r="F57" s="57" t="s">
        <v>231</v>
      </c>
    </row>
    <row r="58" spans="1:6" ht="45" hidden="1" outlineLevel="1">
      <c r="A58" s="6"/>
      <c r="B58" s="16" t="s">
        <v>49</v>
      </c>
      <c r="C58" s="19" t="s">
        <v>109</v>
      </c>
      <c r="D58" s="31">
        <f t="shared" si="0"/>
        <v>4</v>
      </c>
      <c r="E58" s="5" t="s">
        <v>12</v>
      </c>
      <c r="F58" s="57" t="s">
        <v>262</v>
      </c>
    </row>
    <row r="59" spans="1:6" ht="45" hidden="1" outlineLevel="1">
      <c r="A59" s="6"/>
      <c r="B59" s="16" t="s">
        <v>50</v>
      </c>
      <c r="C59" s="19" t="s">
        <v>45</v>
      </c>
      <c r="D59" s="31">
        <f t="shared" si="0"/>
        <v>3</v>
      </c>
      <c r="E59" s="92" t="s">
        <v>14</v>
      </c>
      <c r="F59" s="57" t="s">
        <v>276</v>
      </c>
    </row>
    <row r="60" spans="1:6" ht="83.25" customHeight="1" hidden="1" outlineLevel="1">
      <c r="A60" s="60"/>
      <c r="B60" s="59" t="s">
        <v>108</v>
      </c>
      <c r="C60" s="19" t="s">
        <v>46</v>
      </c>
      <c r="D60" s="31">
        <f t="shared" si="0"/>
        <v>4</v>
      </c>
      <c r="E60" s="5" t="s">
        <v>12</v>
      </c>
      <c r="F60" s="110" t="s">
        <v>280</v>
      </c>
    </row>
    <row r="61" spans="1:6" ht="45" customHeight="1" hidden="1" outlineLevel="1">
      <c r="A61" s="60"/>
      <c r="B61" s="59">
        <v>5.8</v>
      </c>
      <c r="C61" s="19" t="s">
        <v>149</v>
      </c>
      <c r="D61" s="31">
        <f>IF(E61="No se cumple",1,IF(E61="Se cumple aceptablemente",2,IF(E61="Se cumple en alto grado",3,IF(E61="Se cumple plenamente",4))))</f>
        <v>4</v>
      </c>
      <c r="E61" s="5" t="s">
        <v>12</v>
      </c>
      <c r="F61" s="110" t="s">
        <v>260</v>
      </c>
    </row>
    <row r="62" spans="1:6" ht="15" collapsed="1">
      <c r="A62" s="123">
        <v>6</v>
      </c>
      <c r="B62" s="124"/>
      <c r="C62" s="18" t="s">
        <v>51</v>
      </c>
      <c r="D62" s="56">
        <f>AVERAGE(D63:D66)</f>
        <v>3.75</v>
      </c>
      <c r="E62" s="12"/>
      <c r="F62" s="37"/>
    </row>
    <row r="63" spans="1:6" ht="51" customHeight="1" hidden="1" outlineLevel="1">
      <c r="A63" s="6"/>
      <c r="B63" s="16" t="s">
        <v>52</v>
      </c>
      <c r="C63" s="19" t="s">
        <v>185</v>
      </c>
      <c r="D63" s="31">
        <f t="shared" si="0"/>
        <v>4</v>
      </c>
      <c r="E63" s="5" t="s">
        <v>12</v>
      </c>
      <c r="F63" s="54" t="s">
        <v>186</v>
      </c>
    </row>
    <row r="64" spans="1:6" ht="60" customHeight="1" hidden="1" outlineLevel="1">
      <c r="A64" s="6"/>
      <c r="B64" s="16" t="s">
        <v>53</v>
      </c>
      <c r="C64" s="19" t="s">
        <v>54</v>
      </c>
      <c r="D64" s="31">
        <f t="shared" si="0"/>
        <v>4</v>
      </c>
      <c r="E64" s="5" t="s">
        <v>12</v>
      </c>
      <c r="F64" s="54" t="s">
        <v>187</v>
      </c>
    </row>
    <row r="65" spans="1:6" ht="129" customHeight="1" hidden="1" outlineLevel="1">
      <c r="A65" s="6"/>
      <c r="B65" s="98" t="s">
        <v>55</v>
      </c>
      <c r="C65" s="19" t="s">
        <v>209</v>
      </c>
      <c r="D65" s="31">
        <f>IF(E65="No se cumple",1,IF(E65="Se cumple aceptablemente",2,IF(E65="Se cumple en alto grado",3,IF(E65="Se cumple plenamente",4))))</f>
        <v>3</v>
      </c>
      <c r="E65" s="5" t="s">
        <v>14</v>
      </c>
      <c r="F65" s="106" t="s">
        <v>241</v>
      </c>
    </row>
    <row r="66" spans="1:6" ht="57" customHeight="1" hidden="1" outlineLevel="1">
      <c r="A66" s="6"/>
      <c r="B66" s="98" t="s">
        <v>208</v>
      </c>
      <c r="C66" s="19" t="s">
        <v>56</v>
      </c>
      <c r="D66" s="31">
        <f t="shared" si="0"/>
        <v>4</v>
      </c>
      <c r="E66" s="5" t="s">
        <v>12</v>
      </c>
      <c r="F66" s="107" t="s">
        <v>188</v>
      </c>
    </row>
    <row r="67" spans="1:6" ht="15" collapsed="1">
      <c r="A67" s="123">
        <v>7</v>
      </c>
      <c r="B67" s="124"/>
      <c r="C67" s="18" t="s">
        <v>97</v>
      </c>
      <c r="D67" s="56">
        <f>AVERAGE(D68:D76)</f>
        <v>3.888888888888889</v>
      </c>
      <c r="E67" s="12"/>
      <c r="F67" s="37"/>
    </row>
    <row r="68" spans="1:6" ht="69.75" customHeight="1" hidden="1" outlineLevel="1">
      <c r="A68" s="89"/>
      <c r="B68" s="90" t="s">
        <v>57</v>
      </c>
      <c r="C68" s="91" t="s">
        <v>141</v>
      </c>
      <c r="D68" s="88">
        <f t="shared" si="0"/>
        <v>4</v>
      </c>
      <c r="E68" s="92" t="s">
        <v>12</v>
      </c>
      <c r="F68" s="108" t="s">
        <v>189</v>
      </c>
    </row>
    <row r="69" spans="1:6" ht="88.5" customHeight="1" hidden="1" outlineLevel="1">
      <c r="A69" s="89"/>
      <c r="B69" s="90" t="s">
        <v>58</v>
      </c>
      <c r="C69" s="91" t="s">
        <v>190</v>
      </c>
      <c r="D69" s="88">
        <f t="shared" si="0"/>
        <v>4</v>
      </c>
      <c r="E69" s="92" t="s">
        <v>12</v>
      </c>
      <c r="F69" s="57" t="s">
        <v>263</v>
      </c>
    </row>
    <row r="70" spans="1:6" ht="60.75" customHeight="1" hidden="1" outlineLevel="1">
      <c r="A70" s="89"/>
      <c r="B70" s="90" t="s">
        <v>59</v>
      </c>
      <c r="C70" s="91" t="s">
        <v>199</v>
      </c>
      <c r="D70" s="88">
        <f>IF(E70="No se cumple",1,IF(E70="Se cumple aceptablemente",2,IF(E70="Se cumple en alto grado",3,IF(E70="Se cumple plenamente",4))))</f>
        <v>4</v>
      </c>
      <c r="E70" s="92" t="s">
        <v>12</v>
      </c>
      <c r="F70" s="57" t="s">
        <v>200</v>
      </c>
    </row>
    <row r="71" spans="1:16" ht="99.75" customHeight="1" hidden="1" outlineLevel="1">
      <c r="A71" s="6"/>
      <c r="B71" s="90" t="s">
        <v>60</v>
      </c>
      <c r="C71" s="91" t="s">
        <v>146</v>
      </c>
      <c r="D71" s="31">
        <f t="shared" si="0"/>
        <v>4</v>
      </c>
      <c r="E71" s="92" t="s">
        <v>12</v>
      </c>
      <c r="F71" s="57" t="s">
        <v>282</v>
      </c>
      <c r="N71" t="s">
        <v>195</v>
      </c>
      <c r="P71" t="s">
        <v>196</v>
      </c>
    </row>
    <row r="72" spans="1:16" ht="102" customHeight="1" hidden="1" outlineLevel="1">
      <c r="A72" s="6"/>
      <c r="B72" s="90" t="s">
        <v>61</v>
      </c>
      <c r="C72" s="19" t="s">
        <v>197</v>
      </c>
      <c r="D72" s="31">
        <f t="shared" si="0"/>
        <v>4</v>
      </c>
      <c r="E72" s="92" t="s">
        <v>12</v>
      </c>
      <c r="F72" s="58" t="s">
        <v>244</v>
      </c>
      <c r="K72" t="s">
        <v>193</v>
      </c>
      <c r="L72" s="99">
        <v>0.2</v>
      </c>
      <c r="M72">
        <v>406</v>
      </c>
      <c r="N72">
        <f>L72*M72</f>
        <v>81.2</v>
      </c>
      <c r="O72" s="99">
        <v>0.2</v>
      </c>
      <c r="P72">
        <f>O72*N72</f>
        <v>16.240000000000002</v>
      </c>
    </row>
    <row r="73" spans="1:16" ht="84" customHeight="1" hidden="1" outlineLevel="1">
      <c r="A73" s="6"/>
      <c r="B73" s="90" t="s">
        <v>62</v>
      </c>
      <c r="C73" s="19" t="s">
        <v>191</v>
      </c>
      <c r="D73" s="31">
        <f t="shared" si="0"/>
        <v>4</v>
      </c>
      <c r="E73" s="5" t="s">
        <v>12</v>
      </c>
      <c r="F73" s="58" t="s">
        <v>245</v>
      </c>
      <c r="K73" t="s">
        <v>192</v>
      </c>
      <c r="L73" s="99">
        <v>0.01</v>
      </c>
      <c r="M73">
        <f>16816+1895</f>
        <v>18711</v>
      </c>
      <c r="N73">
        <f>L73*M73</f>
        <v>187.11</v>
      </c>
      <c r="O73" s="99">
        <v>0.6</v>
      </c>
      <c r="P73">
        <f>O73*N73</f>
        <v>112.266</v>
      </c>
    </row>
    <row r="74" spans="1:16" ht="89.25" customHeight="1" hidden="1" outlineLevel="1">
      <c r="A74" s="6"/>
      <c r="B74" s="90" t="s">
        <v>63</v>
      </c>
      <c r="C74" s="19" t="s">
        <v>145</v>
      </c>
      <c r="D74" s="31">
        <f t="shared" si="0"/>
        <v>4</v>
      </c>
      <c r="E74" s="5" t="s">
        <v>12</v>
      </c>
      <c r="F74" s="58" t="s">
        <v>281</v>
      </c>
      <c r="K74" t="s">
        <v>194</v>
      </c>
      <c r="L74" s="99">
        <v>0.05</v>
      </c>
      <c r="M74">
        <v>1292</v>
      </c>
      <c r="N74">
        <f>L74*M74</f>
        <v>64.60000000000001</v>
      </c>
      <c r="O74" s="99">
        <v>0.4</v>
      </c>
      <c r="P74">
        <f>O74*N74</f>
        <v>25.840000000000003</v>
      </c>
    </row>
    <row r="75" spans="1:14" ht="57.75" customHeight="1" hidden="1" outlineLevel="1">
      <c r="A75" s="6"/>
      <c r="B75" s="90" t="s">
        <v>64</v>
      </c>
      <c r="C75" s="19" t="s">
        <v>198</v>
      </c>
      <c r="D75" s="31">
        <f t="shared" si="0"/>
        <v>3</v>
      </c>
      <c r="E75" s="92" t="s">
        <v>14</v>
      </c>
      <c r="F75" s="58" t="s">
        <v>246</v>
      </c>
      <c r="N75">
        <f>SUM(N72:N74)</f>
        <v>332.91</v>
      </c>
    </row>
    <row r="76" spans="1:33" ht="45" hidden="1" outlineLevel="1">
      <c r="A76" s="6"/>
      <c r="B76" s="90" t="s">
        <v>65</v>
      </c>
      <c r="C76" s="19" t="s">
        <v>121</v>
      </c>
      <c r="D76" s="31">
        <f t="shared" si="0"/>
        <v>4</v>
      </c>
      <c r="E76" s="5" t="s">
        <v>12</v>
      </c>
      <c r="F76" s="58" t="s">
        <v>274</v>
      </c>
      <c r="AG76" s="111"/>
    </row>
    <row r="77" spans="1:6" ht="15" collapsed="1">
      <c r="A77" s="123">
        <v>8</v>
      </c>
      <c r="B77" s="124"/>
      <c r="C77" s="18" t="s">
        <v>66</v>
      </c>
      <c r="D77" s="56">
        <f>AVERAGE(D78:D90)</f>
        <v>3.923076923076923</v>
      </c>
      <c r="E77" s="12"/>
      <c r="F77" s="37"/>
    </row>
    <row r="78" spans="1:6" ht="45" hidden="1" outlineLevel="1">
      <c r="A78" s="6"/>
      <c r="B78" s="16" t="s">
        <v>80</v>
      </c>
      <c r="C78" s="19" t="s">
        <v>147</v>
      </c>
      <c r="D78" s="31">
        <f t="shared" si="0"/>
        <v>4</v>
      </c>
      <c r="E78" s="5" t="s">
        <v>12</v>
      </c>
      <c r="F78" s="53" t="s">
        <v>232</v>
      </c>
    </row>
    <row r="79" spans="1:6" ht="42" customHeight="1" hidden="1" outlineLevel="1">
      <c r="A79" s="6"/>
      <c r="B79" s="16" t="s">
        <v>81</v>
      </c>
      <c r="C79" s="19" t="s">
        <v>111</v>
      </c>
      <c r="D79" s="31">
        <f t="shared" si="0"/>
        <v>4</v>
      </c>
      <c r="E79" s="5" t="s">
        <v>12</v>
      </c>
      <c r="F79" s="58" t="s">
        <v>247</v>
      </c>
    </row>
    <row r="80" spans="1:6" ht="36" customHeight="1" hidden="1" outlineLevel="1">
      <c r="A80" s="6"/>
      <c r="B80" s="16" t="s">
        <v>82</v>
      </c>
      <c r="C80" s="19" t="s">
        <v>67</v>
      </c>
      <c r="D80" s="31">
        <f t="shared" si="0"/>
        <v>3</v>
      </c>
      <c r="E80" s="5" t="s">
        <v>14</v>
      </c>
      <c r="F80" s="53" t="s">
        <v>273</v>
      </c>
    </row>
    <row r="81" spans="1:6" ht="30" hidden="1" outlineLevel="1">
      <c r="A81" s="6"/>
      <c r="B81" s="16" t="s">
        <v>83</v>
      </c>
      <c r="C81" s="19" t="s">
        <v>68</v>
      </c>
      <c r="D81" s="31">
        <f aca="true" t="shared" si="1" ref="D81:D95">IF(E81="No se cumple",1,IF(E81="Se cumple aceptablemente",2,IF(E81="Se cumple en alto grado",3,IF(E81="Se cumple plenamente",4))))</f>
        <v>4</v>
      </c>
      <c r="E81" s="92" t="s">
        <v>12</v>
      </c>
      <c r="F81" s="58" t="s">
        <v>201</v>
      </c>
    </row>
    <row r="82" spans="1:6" ht="24" hidden="1" outlineLevel="1">
      <c r="A82" s="6"/>
      <c r="B82" s="16" t="s">
        <v>84</v>
      </c>
      <c r="C82" s="19" t="s">
        <v>69</v>
      </c>
      <c r="D82" s="31">
        <f t="shared" si="1"/>
        <v>4</v>
      </c>
      <c r="E82" s="92" t="s">
        <v>12</v>
      </c>
      <c r="F82" s="109" t="s">
        <v>233</v>
      </c>
    </row>
    <row r="83" spans="1:6" ht="30" hidden="1" outlineLevel="1">
      <c r="A83" s="6"/>
      <c r="B83" s="16" t="s">
        <v>85</v>
      </c>
      <c r="C83" s="19" t="s">
        <v>72</v>
      </c>
      <c r="D83" s="31">
        <f t="shared" si="1"/>
        <v>4</v>
      </c>
      <c r="E83" s="5" t="s">
        <v>12</v>
      </c>
      <c r="F83" s="57" t="s">
        <v>248</v>
      </c>
    </row>
    <row r="84" spans="1:6" ht="30" hidden="1" outlineLevel="1">
      <c r="A84" s="6"/>
      <c r="B84" s="16" t="s">
        <v>86</v>
      </c>
      <c r="C84" s="19" t="s">
        <v>70</v>
      </c>
      <c r="D84" s="31">
        <f t="shared" si="1"/>
        <v>4</v>
      </c>
      <c r="E84" s="5" t="s">
        <v>12</v>
      </c>
      <c r="F84" s="52" t="s">
        <v>143</v>
      </c>
    </row>
    <row r="85" spans="1:6" ht="30" hidden="1" outlineLevel="1">
      <c r="A85" s="6"/>
      <c r="B85" s="16" t="s">
        <v>87</v>
      </c>
      <c r="C85" s="19" t="s">
        <v>110</v>
      </c>
      <c r="D85" s="31">
        <f t="shared" si="1"/>
        <v>4</v>
      </c>
      <c r="E85" s="92" t="s">
        <v>12</v>
      </c>
      <c r="F85" s="57" t="s">
        <v>138</v>
      </c>
    </row>
    <row r="86" spans="1:6" ht="45" hidden="1" outlineLevel="1">
      <c r="A86" s="6"/>
      <c r="B86" s="16" t="s">
        <v>88</v>
      </c>
      <c r="C86" s="19" t="s">
        <v>71</v>
      </c>
      <c r="D86" s="31">
        <f t="shared" si="1"/>
        <v>4</v>
      </c>
      <c r="E86" s="92" t="s">
        <v>12</v>
      </c>
      <c r="F86" s="57" t="s">
        <v>275</v>
      </c>
    </row>
    <row r="87" spans="1:6" ht="30" hidden="1" outlineLevel="1">
      <c r="A87" s="6"/>
      <c r="B87" s="16" t="s">
        <v>89</v>
      </c>
      <c r="C87" s="19" t="s">
        <v>73</v>
      </c>
      <c r="D87" s="31">
        <f t="shared" si="1"/>
        <v>4</v>
      </c>
      <c r="E87" s="92" t="s">
        <v>12</v>
      </c>
      <c r="F87" s="58" t="s">
        <v>249</v>
      </c>
    </row>
    <row r="88" spans="1:6" ht="30" hidden="1" outlineLevel="1">
      <c r="A88" s="6"/>
      <c r="B88" s="16" t="s">
        <v>90</v>
      </c>
      <c r="C88" s="19" t="s">
        <v>75</v>
      </c>
      <c r="D88" s="31">
        <f t="shared" si="1"/>
        <v>4</v>
      </c>
      <c r="E88" s="5" t="s">
        <v>12</v>
      </c>
      <c r="F88" s="53" t="s">
        <v>144</v>
      </c>
    </row>
    <row r="89" spans="1:6" ht="43.5" customHeight="1" hidden="1" outlineLevel="1">
      <c r="A89" s="6"/>
      <c r="B89" s="16" t="s">
        <v>91</v>
      </c>
      <c r="C89" s="19" t="s">
        <v>77</v>
      </c>
      <c r="D89" s="31">
        <f t="shared" si="1"/>
        <v>4</v>
      </c>
      <c r="E89" s="5" t="s">
        <v>12</v>
      </c>
      <c r="F89" s="58" t="s">
        <v>250</v>
      </c>
    </row>
    <row r="90" spans="1:6" ht="45" hidden="1" outlineLevel="1">
      <c r="A90" s="6"/>
      <c r="B90" s="16" t="s">
        <v>92</v>
      </c>
      <c r="C90" s="19" t="s">
        <v>76</v>
      </c>
      <c r="D90" s="31">
        <f t="shared" si="1"/>
        <v>4</v>
      </c>
      <c r="E90" s="5" t="s">
        <v>12</v>
      </c>
      <c r="F90" s="53" t="s">
        <v>148</v>
      </c>
    </row>
    <row r="91" spans="1:6" ht="15" collapsed="1">
      <c r="A91" s="123">
        <v>9</v>
      </c>
      <c r="B91" s="124"/>
      <c r="C91" s="18" t="s">
        <v>74</v>
      </c>
      <c r="D91" s="56">
        <f>AVERAGE(D92:D98)</f>
        <v>4</v>
      </c>
      <c r="E91" s="12"/>
      <c r="F91" s="37"/>
    </row>
    <row r="92" spans="1:6" ht="69" customHeight="1" hidden="1" outlineLevel="1">
      <c r="A92" s="6"/>
      <c r="B92" s="16" t="s">
        <v>93</v>
      </c>
      <c r="C92" s="19" t="s">
        <v>139</v>
      </c>
      <c r="D92" s="16">
        <f t="shared" si="1"/>
        <v>4</v>
      </c>
      <c r="E92" s="5" t="s">
        <v>12</v>
      </c>
      <c r="F92" s="58" t="s">
        <v>278</v>
      </c>
    </row>
    <row r="93" spans="1:6" ht="42.75" customHeight="1" hidden="1" outlineLevel="1">
      <c r="A93" s="6"/>
      <c r="B93" s="16" t="s">
        <v>94</v>
      </c>
      <c r="C93" s="19" t="s">
        <v>140</v>
      </c>
      <c r="D93" s="16">
        <f t="shared" si="1"/>
        <v>4</v>
      </c>
      <c r="E93" s="5" t="s">
        <v>12</v>
      </c>
      <c r="F93" s="58" t="s">
        <v>264</v>
      </c>
    </row>
    <row r="94" spans="1:6" ht="105" hidden="1" outlineLevel="1">
      <c r="A94" s="6"/>
      <c r="B94" s="16" t="s">
        <v>95</v>
      </c>
      <c r="C94" s="19" t="s">
        <v>142</v>
      </c>
      <c r="D94" s="16">
        <f t="shared" si="1"/>
        <v>4</v>
      </c>
      <c r="E94" s="5" t="s">
        <v>12</v>
      </c>
      <c r="F94" s="53" t="s">
        <v>265</v>
      </c>
    </row>
    <row r="95" spans="1:6" ht="45" hidden="1" outlineLevel="1">
      <c r="A95" s="6"/>
      <c r="B95" s="97" t="s">
        <v>96</v>
      </c>
      <c r="C95" s="19" t="s">
        <v>78</v>
      </c>
      <c r="D95" s="16">
        <f t="shared" si="1"/>
        <v>4</v>
      </c>
      <c r="E95" s="5" t="s">
        <v>12</v>
      </c>
      <c r="F95" s="53" t="s">
        <v>206</v>
      </c>
    </row>
    <row r="96" spans="1:6" ht="33.75" hidden="1" outlineLevel="1">
      <c r="A96" s="96"/>
      <c r="B96" s="97" t="s">
        <v>202</v>
      </c>
      <c r="C96" s="19" t="s">
        <v>79</v>
      </c>
      <c r="D96" s="86">
        <f>IF(E96="No se cumple",1,IF(E96="Se cumple aceptablemente",2,IF(E96="Se cumple en alto grado",3,IF(E96="Se cumple plenamente",4))))</f>
        <v>4</v>
      </c>
      <c r="E96" s="5" t="s">
        <v>12</v>
      </c>
      <c r="F96" s="53" t="s">
        <v>266</v>
      </c>
    </row>
    <row r="97" spans="1:6" ht="171.75" customHeight="1" hidden="1" outlineLevel="1">
      <c r="A97" s="96"/>
      <c r="B97" s="97" t="s">
        <v>203</v>
      </c>
      <c r="C97" s="19" t="s">
        <v>205</v>
      </c>
      <c r="D97" s="97">
        <f>IF(E97="No se cumple",1,IF(E97="Se cumple aceptablemente",2,IF(E97="Se cumple en alto grado",3,IF(E97="Se cumple plenamente",4))))</f>
        <v>4</v>
      </c>
      <c r="E97" s="5" t="s">
        <v>12</v>
      </c>
      <c r="F97" s="53" t="s">
        <v>268</v>
      </c>
    </row>
    <row r="98" spans="1:6" ht="30.75" hidden="1" outlineLevel="1" thickBot="1">
      <c r="A98" s="7"/>
      <c r="B98" s="97" t="s">
        <v>204</v>
      </c>
      <c r="C98" s="91" t="s">
        <v>166</v>
      </c>
      <c r="D98" s="88">
        <f>IF(E98="No se cumple",1,IF(E98="Se cumple aceptablemente",2,IF(E98="Se cumple en alto grado",3,IF(E98="Se cumple plenamente",4))))</f>
        <v>4</v>
      </c>
      <c r="E98" s="92" t="s">
        <v>12</v>
      </c>
      <c r="F98" s="53" t="s">
        <v>267</v>
      </c>
    </row>
    <row r="99" spans="1:6" ht="15.75" collapsed="1" thickBot="1">
      <c r="A99" s="61"/>
      <c r="B99" s="83"/>
      <c r="C99" s="84"/>
      <c r="D99" s="83"/>
      <c r="E99" s="85"/>
      <c r="F99" s="84"/>
    </row>
    <row r="100" spans="1:6" ht="15">
      <c r="A100" s="61"/>
      <c r="B100" s="83"/>
      <c r="C100" s="127" t="s">
        <v>115</v>
      </c>
      <c r="D100" s="129">
        <f>AVERAGE(D91,D77,D67,D62,D53,D43,D34,D28,D13)</f>
        <v>3.832193732193732</v>
      </c>
      <c r="E100" s="131" t="str">
        <f>IF(D100&gt;=3,"ADECUADA",IF(D100&lt;=2,"INADECUADA","DEFICIENTE"))</f>
        <v>ADECUADA</v>
      </c>
      <c r="F100" s="132"/>
    </row>
    <row r="101" spans="1:6" ht="15.75" thickBot="1">
      <c r="A101" s="61"/>
      <c r="B101" s="83"/>
      <c r="C101" s="128"/>
      <c r="D101" s="130"/>
      <c r="E101" s="133"/>
      <c r="F101" s="134"/>
    </row>
    <row r="102" spans="1:6" ht="15">
      <c r="A102" s="61"/>
      <c r="B102" s="83"/>
      <c r="D102" s="139"/>
      <c r="E102" s="137"/>
      <c r="F102" s="138"/>
    </row>
    <row r="103" spans="1:6" ht="15.75" thickBot="1">
      <c r="A103" s="61"/>
      <c r="B103" s="83"/>
      <c r="D103" s="140"/>
      <c r="E103" s="137"/>
      <c r="F103" s="138"/>
    </row>
    <row r="104" spans="1:6" ht="15">
      <c r="A104" s="61"/>
      <c r="B104" s="83"/>
      <c r="C104" s="20" t="s">
        <v>114</v>
      </c>
      <c r="D104" s="17"/>
      <c r="E104" s="85"/>
      <c r="F104" s="84"/>
    </row>
    <row r="105" spans="1:6" ht="15">
      <c r="A105" s="61"/>
      <c r="B105" s="83"/>
      <c r="C105" s="21" t="s">
        <v>11</v>
      </c>
      <c r="D105" s="14" t="s">
        <v>98</v>
      </c>
      <c r="E105" s="85"/>
      <c r="F105" s="84"/>
    </row>
    <row r="106" spans="1:6" ht="15">
      <c r="A106" s="61"/>
      <c r="B106" s="83"/>
      <c r="C106" s="21" t="s">
        <v>13</v>
      </c>
      <c r="D106" s="14" t="s">
        <v>99</v>
      </c>
      <c r="E106" s="85"/>
      <c r="F106" s="84"/>
    </row>
    <row r="107" spans="1:6" ht="15">
      <c r="A107" s="61"/>
      <c r="B107" s="83"/>
      <c r="C107" s="21" t="s">
        <v>14</v>
      </c>
      <c r="D107" s="14" t="s">
        <v>100</v>
      </c>
      <c r="E107" s="85"/>
      <c r="F107" s="84"/>
    </row>
    <row r="108" spans="1:6" ht="15.75" thickBot="1">
      <c r="A108" s="61"/>
      <c r="B108" s="83"/>
      <c r="C108" s="22" t="s">
        <v>12</v>
      </c>
      <c r="D108" s="15" t="s">
        <v>101</v>
      </c>
      <c r="E108" s="85"/>
      <c r="F108" s="84"/>
    </row>
    <row r="109" spans="1:6" ht="15.75" thickBot="1">
      <c r="A109" s="61"/>
      <c r="B109" s="83"/>
      <c r="E109" s="85"/>
      <c r="F109" s="84"/>
    </row>
    <row r="110" spans="1:6" ht="15">
      <c r="A110" s="61"/>
      <c r="B110" s="83"/>
      <c r="C110" s="135" t="s">
        <v>116</v>
      </c>
      <c r="D110" s="136"/>
      <c r="E110" s="85"/>
      <c r="F110" s="84"/>
    </row>
    <row r="111" spans="1:6" ht="15">
      <c r="A111" s="61"/>
      <c r="B111" s="83"/>
      <c r="C111" s="23" t="s">
        <v>117</v>
      </c>
      <c r="D111" s="25" t="s">
        <v>118</v>
      </c>
      <c r="E111" s="85"/>
      <c r="F111" s="84"/>
    </row>
    <row r="112" spans="1:6" ht="15">
      <c r="A112" s="61"/>
      <c r="B112" s="83"/>
      <c r="C112" s="23" t="s">
        <v>113</v>
      </c>
      <c r="D112" s="27" t="s">
        <v>119</v>
      </c>
      <c r="E112" s="85"/>
      <c r="F112" s="84"/>
    </row>
    <row r="113" spans="1:5" ht="15.75" thickBot="1">
      <c r="A113" s="61"/>
      <c r="B113" s="83"/>
      <c r="C113" s="24" t="s">
        <v>112</v>
      </c>
      <c r="D113" s="26" t="s">
        <v>120</v>
      </c>
      <c r="E113" s="85"/>
    </row>
    <row r="114" spans="1:6" ht="15">
      <c r="A114" s="61"/>
      <c r="B114" s="83"/>
      <c r="C114" s="84"/>
      <c r="D114" s="83"/>
      <c r="E114" s="85"/>
      <c r="F114" s="84"/>
    </row>
    <row r="115" spans="1:6" ht="15">
      <c r="A115" s="61"/>
      <c r="B115" s="83"/>
      <c r="C115" s="84"/>
      <c r="D115" s="83"/>
      <c r="E115" s="85"/>
      <c r="F115" s="84"/>
    </row>
    <row r="116" spans="1:6" ht="15">
      <c r="A116" s="61"/>
      <c r="B116" s="83"/>
      <c r="C116" s="84"/>
      <c r="D116" s="83"/>
      <c r="E116" s="85"/>
      <c r="F116" s="84"/>
    </row>
    <row r="117" spans="1:6" ht="15">
      <c r="A117" s="61"/>
      <c r="B117" s="83"/>
      <c r="C117" s="84"/>
      <c r="D117" s="83"/>
      <c r="E117" s="85"/>
      <c r="F117" s="84"/>
    </row>
    <row r="118" spans="1:6" ht="15">
      <c r="A118" s="61"/>
      <c r="B118" s="83"/>
      <c r="C118" s="84"/>
      <c r="D118" s="83"/>
      <c r="E118" s="85"/>
      <c r="F118" s="84"/>
    </row>
    <row r="119" ht="15"/>
    <row r="120" ht="15"/>
    <row r="121" ht="15"/>
    <row r="122" ht="15"/>
    <row r="123" ht="15"/>
  </sheetData>
  <sheetProtection formatRows="0" insertRows="0" deleteRows="0" autoFilter="0"/>
  <mergeCells count="27">
    <mergeCell ref="A77:B77"/>
    <mergeCell ref="C100:C101"/>
    <mergeCell ref="D100:D101"/>
    <mergeCell ref="E100:F101"/>
    <mergeCell ref="C110:D110"/>
    <mergeCell ref="E102:F103"/>
    <mergeCell ref="D102:D103"/>
    <mergeCell ref="D9:F9"/>
    <mergeCell ref="A91:B91"/>
    <mergeCell ref="A12:C12"/>
    <mergeCell ref="A13:B13"/>
    <mergeCell ref="A28:B28"/>
    <mergeCell ref="A34:B34"/>
    <mergeCell ref="A43:B43"/>
    <mergeCell ref="A53:B53"/>
    <mergeCell ref="A62:B62"/>
    <mergeCell ref="A67:B67"/>
    <mergeCell ref="A8:F8"/>
    <mergeCell ref="A11:F11"/>
    <mergeCell ref="A5:F5"/>
    <mergeCell ref="A6:C6"/>
    <mergeCell ref="A7:C7"/>
    <mergeCell ref="A9:C9"/>
    <mergeCell ref="A10:C10"/>
    <mergeCell ref="D10:F10"/>
    <mergeCell ref="D6:F6"/>
    <mergeCell ref="D7:F7"/>
  </mergeCells>
  <conditionalFormatting sqref="D13">
    <cfRule type="iconSet" priority="239" dxfId="36">
      <iconSet iconSet="4TrafficLights">
        <cfvo type="percent" val="0"/>
        <cfvo type="num" val="2"/>
        <cfvo type="num" val="3"/>
        <cfvo type="num" val="4"/>
      </iconSet>
    </cfRule>
    <cfRule type="iconSet" priority="240" dxfId="36">
      <iconSet iconSet="3Symbols">
        <cfvo type="percent" val="0"/>
        <cfvo type="percent" val="33"/>
        <cfvo type="percent" val="67"/>
      </iconSet>
    </cfRule>
  </conditionalFormatting>
  <conditionalFormatting sqref="D28">
    <cfRule type="iconSet" priority="237" dxfId="36">
      <iconSet iconSet="4TrafficLights">
        <cfvo type="percent" val="0"/>
        <cfvo type="num" val="2"/>
        <cfvo type="num" val="3"/>
        <cfvo type="num" val="4"/>
      </iconSet>
    </cfRule>
    <cfRule type="iconSet" priority="238" dxfId="36">
      <iconSet iconSet="3Symbols">
        <cfvo type="percent" val="0"/>
        <cfvo type="percent" val="33"/>
        <cfvo type="percent" val="67"/>
      </iconSet>
    </cfRule>
  </conditionalFormatting>
  <conditionalFormatting sqref="D34">
    <cfRule type="iconSet" priority="235" dxfId="36">
      <iconSet iconSet="4TrafficLights">
        <cfvo type="percent" val="0"/>
        <cfvo type="num" val="2"/>
        <cfvo type="num" val="3"/>
        <cfvo type="num" val="4"/>
      </iconSet>
    </cfRule>
    <cfRule type="iconSet" priority="236" dxfId="36">
      <iconSet iconSet="3Symbols">
        <cfvo type="percent" val="0"/>
        <cfvo type="percent" val="33"/>
        <cfvo type="percent" val="67"/>
      </iconSet>
    </cfRule>
  </conditionalFormatting>
  <conditionalFormatting sqref="D43">
    <cfRule type="iconSet" priority="233" dxfId="36">
      <iconSet iconSet="4TrafficLights">
        <cfvo type="percent" val="0"/>
        <cfvo type="num" val="2"/>
        <cfvo type="num" val="3"/>
        <cfvo type="num" val="4"/>
      </iconSet>
    </cfRule>
    <cfRule type="iconSet" priority="234" dxfId="36">
      <iconSet iconSet="3Symbols">
        <cfvo type="percent" val="0"/>
        <cfvo type="percent" val="33"/>
        <cfvo type="percent" val="67"/>
      </iconSet>
    </cfRule>
  </conditionalFormatting>
  <conditionalFormatting sqref="D53">
    <cfRule type="iconSet" priority="231" dxfId="36">
      <iconSet iconSet="4TrafficLights">
        <cfvo type="percent" val="0"/>
        <cfvo type="num" val="2"/>
        <cfvo type="num" val="3"/>
        <cfvo type="num" val="4"/>
      </iconSet>
    </cfRule>
    <cfRule type="iconSet" priority="232" dxfId="36">
      <iconSet iconSet="3Symbols">
        <cfvo type="percent" val="0"/>
        <cfvo type="percent" val="33"/>
        <cfvo type="percent" val="67"/>
      </iconSet>
    </cfRule>
  </conditionalFormatting>
  <conditionalFormatting sqref="D62">
    <cfRule type="iconSet" priority="229" dxfId="36">
      <iconSet iconSet="4TrafficLights">
        <cfvo type="percent" val="0"/>
        <cfvo type="num" val="2"/>
        <cfvo type="num" val="3"/>
        <cfvo type="num" val="4"/>
      </iconSet>
    </cfRule>
    <cfRule type="iconSet" priority="230" dxfId="36">
      <iconSet iconSet="3Symbols">
        <cfvo type="percent" val="0"/>
        <cfvo type="percent" val="33"/>
        <cfvo type="percent" val="67"/>
      </iconSet>
    </cfRule>
  </conditionalFormatting>
  <conditionalFormatting sqref="D67">
    <cfRule type="iconSet" priority="227" dxfId="36">
      <iconSet iconSet="4TrafficLights">
        <cfvo type="percent" val="0"/>
        <cfvo type="num" val="2"/>
        <cfvo type="num" val="3"/>
        <cfvo type="num" val="4"/>
      </iconSet>
    </cfRule>
    <cfRule type="iconSet" priority="228" dxfId="36">
      <iconSet iconSet="3Symbols">
        <cfvo type="percent" val="0"/>
        <cfvo type="percent" val="33"/>
        <cfvo type="percent" val="67"/>
      </iconSet>
    </cfRule>
  </conditionalFormatting>
  <conditionalFormatting sqref="D77">
    <cfRule type="iconSet" priority="225" dxfId="36">
      <iconSet iconSet="4TrafficLights">
        <cfvo type="percent" val="0"/>
        <cfvo type="num" val="2"/>
        <cfvo type="num" val="3"/>
        <cfvo type="num" val="4"/>
      </iconSet>
    </cfRule>
    <cfRule type="iconSet" priority="226" dxfId="36">
      <iconSet iconSet="3Symbols">
        <cfvo type="percent" val="0"/>
        <cfvo type="percent" val="33"/>
        <cfvo type="percent" val="67"/>
      </iconSet>
    </cfRule>
  </conditionalFormatting>
  <conditionalFormatting sqref="D91">
    <cfRule type="iconSet" priority="223" dxfId="36">
      <iconSet iconSet="4TrafficLights">
        <cfvo type="percent" val="0"/>
        <cfvo type="num" val="2"/>
        <cfvo type="num" val="3"/>
        <cfvo type="num" val="4"/>
      </iconSet>
    </cfRule>
    <cfRule type="iconSet" priority="224" dxfId="36">
      <iconSet iconSet="3Symbols">
        <cfvo type="percent" val="0"/>
        <cfvo type="percent" val="33"/>
        <cfvo type="percent" val="67"/>
      </iconSet>
    </cfRule>
  </conditionalFormatting>
  <conditionalFormatting sqref="E13">
    <cfRule type="dataBar" priority="219" dxfId="36">
      <dataBar>
        <cfvo type="min"/>
        <cfvo type="max"/>
        <color rgb="FFFF555A"/>
      </dataBar>
      <extLst>
        <ext xmlns:x14="http://schemas.microsoft.com/office/spreadsheetml/2009/9/main" uri="{B025F937-C7B1-47D3-B67F-A62EFF666E3E}">
          <x14:id>{4c3380f8-f67f-4617-a9a5-f2fe69dba03d}</x14:id>
        </ext>
      </extLst>
    </cfRule>
    <cfRule type="colorScale" priority="220" dxfId="36">
      <colorScale>
        <cfvo type="min" val="0"/>
        <cfvo type="percentile" val="50"/>
        <cfvo type="max"/>
        <color rgb="FF63BE7B"/>
        <color rgb="FFFFEB84"/>
        <color rgb="FFF8696B"/>
      </colorScale>
    </cfRule>
  </conditionalFormatting>
  <conditionalFormatting sqref="D78:D90 D14:D27 D29:D32 D54:D61 D35:D42 D44:D52 D68:D76 D92:D97 D63:D66">
    <cfRule type="cellIs" priority="214" dxfId="2" operator="lessThan" stopIfTrue="1">
      <formula>2</formula>
    </cfRule>
    <cfRule type="cellIs" priority="215" dxfId="7" operator="between" stopIfTrue="1">
      <formula>2</formula>
      <formula>3.5</formula>
    </cfRule>
    <cfRule type="cellIs" priority="216" dxfId="0" operator="greaterThan" stopIfTrue="1">
      <formula>3.5</formula>
    </cfRule>
  </conditionalFormatting>
  <conditionalFormatting sqref="D78:D90 D15:D27 D29:D32 D54:D61 D35:D42 D44:D52 D68:D76 D92:D97 D63:D66">
    <cfRule type="cellIs" priority="211" dxfId="2" operator="lessThan" stopIfTrue="1">
      <formula>2.5</formula>
    </cfRule>
    <cfRule type="cellIs" priority="212" dxfId="7" operator="between" stopIfTrue="1">
      <formula>2.5</formula>
      <formula>3.5</formula>
    </cfRule>
    <cfRule type="cellIs" priority="213" dxfId="0" operator="greaterThan" stopIfTrue="1">
      <formula>3.5</formula>
    </cfRule>
  </conditionalFormatting>
  <conditionalFormatting sqref="D78:D90 D15:D27 D29:D32 D54:D61 D35:D42 D44:D52 D68:D76 D92:D97 D63:D66">
    <cfRule type="cellIs" priority="184" dxfId="2" operator="lessThan" stopIfTrue="1">
      <formula>2</formula>
    </cfRule>
    <cfRule type="cellIs" priority="185" dxfId="7" operator="between" stopIfTrue="1">
      <formula>2.5</formula>
      <formula>3.5</formula>
    </cfRule>
    <cfRule type="cellIs" priority="186" dxfId="0" operator="greaterThan" stopIfTrue="1">
      <formula>3.5</formula>
    </cfRule>
  </conditionalFormatting>
  <conditionalFormatting sqref="E100:F101">
    <cfRule type="containsText" priority="19" dxfId="2" operator="containsText" text="INADECUADA">
      <formula>NOT(ISERROR(SEARCH("INADECUADA",E100)))</formula>
    </cfRule>
    <cfRule type="containsText" priority="20" dxfId="1" operator="containsText" text="DEFICIENTE">
      <formula>NOT(ISERROR(SEARCH("DEFICIENTE",E100)))</formula>
    </cfRule>
    <cfRule type="containsText" priority="21" dxfId="0" operator="containsText" text="ADECUADA">
      <formula>NOT(ISERROR(SEARCH("ADECUADA",E100)))</formula>
    </cfRule>
  </conditionalFormatting>
  <conditionalFormatting sqref="D33">
    <cfRule type="cellIs" priority="16" dxfId="2" operator="lessThan" stopIfTrue="1">
      <formula>2</formula>
    </cfRule>
    <cfRule type="cellIs" priority="17" dxfId="7" operator="between" stopIfTrue="1">
      <formula>2</formula>
      <formula>3.5</formula>
    </cfRule>
    <cfRule type="cellIs" priority="18" dxfId="0" operator="greaterThan" stopIfTrue="1">
      <formula>3.5</formula>
    </cfRule>
  </conditionalFormatting>
  <conditionalFormatting sqref="D33">
    <cfRule type="cellIs" priority="13" dxfId="2" operator="lessThan" stopIfTrue="1">
      <formula>2.5</formula>
    </cfRule>
    <cfRule type="cellIs" priority="14" dxfId="7" operator="between" stopIfTrue="1">
      <formula>2.5</formula>
      <formula>3.5</formula>
    </cfRule>
    <cfRule type="cellIs" priority="15" dxfId="0" operator="greaterThan" stopIfTrue="1">
      <formula>3.5</formula>
    </cfRule>
  </conditionalFormatting>
  <conditionalFormatting sqref="D33">
    <cfRule type="cellIs" priority="10" dxfId="2" operator="lessThan" stopIfTrue="1">
      <formula>2</formula>
    </cfRule>
    <cfRule type="cellIs" priority="11" dxfId="7" operator="between" stopIfTrue="1">
      <formula>2.5</formula>
      <formula>3.5</formula>
    </cfRule>
    <cfRule type="cellIs" priority="12" dxfId="0" operator="greaterThan" stopIfTrue="1">
      <formula>3.5</formula>
    </cfRule>
  </conditionalFormatting>
  <conditionalFormatting sqref="D98">
    <cfRule type="cellIs" priority="7" dxfId="2" operator="lessThan" stopIfTrue="1">
      <formula>2</formula>
    </cfRule>
    <cfRule type="cellIs" priority="8" dxfId="7" operator="between" stopIfTrue="1">
      <formula>2</formula>
      <formula>3.5</formula>
    </cfRule>
    <cfRule type="cellIs" priority="9" dxfId="0" operator="greaterThan" stopIfTrue="1">
      <formula>3.5</formula>
    </cfRule>
  </conditionalFormatting>
  <conditionalFormatting sqref="D98">
    <cfRule type="cellIs" priority="4" dxfId="2" operator="lessThan" stopIfTrue="1">
      <formula>2.5</formula>
    </cfRule>
    <cfRule type="cellIs" priority="5" dxfId="7" operator="between" stopIfTrue="1">
      <formula>2.5</formula>
      <formula>3.5</formula>
    </cfRule>
    <cfRule type="cellIs" priority="6" dxfId="0" operator="greaterThan" stopIfTrue="1">
      <formula>3.5</formula>
    </cfRule>
  </conditionalFormatting>
  <conditionalFormatting sqref="D98">
    <cfRule type="cellIs" priority="1" dxfId="2" operator="lessThan" stopIfTrue="1">
      <formula>2</formula>
    </cfRule>
    <cfRule type="cellIs" priority="2" dxfId="7" operator="between" stopIfTrue="1">
      <formula>2.5</formula>
      <formula>3.5</formula>
    </cfRule>
    <cfRule type="cellIs" priority="3" dxfId="0" operator="greaterThan" stopIfTrue="1">
      <formula>3.5</formula>
    </cfRule>
  </conditionalFormatting>
  <dataValidations count="1">
    <dataValidation type="list" allowBlank="1" showInputMessage="1" showErrorMessage="1" sqref="E54:E61 E29:E33 E92:E98 E44:E52 E78:E90 E14:E27 E68:E76 E35:E42 E63:E66">
      <formula1>"No se cumple, Se cumple aceptablemente, Se cumple en alto grado, Se cumple plenamente"</formula1>
    </dataValidation>
  </dataValidations>
  <printOptions/>
  <pageMargins left="0.3937007874015748" right="0.3937007874015748" top="0.7480314960629921" bottom="0.7480314960629921" header="0.31496062992125984" footer="0.31496062992125984"/>
  <pageSetup horizontalDpi="600" verticalDpi="600" orientation="portrait" scale="65" r:id="rId2"/>
  <drawing r:id="rId1"/>
  <extLst>
    <ext xmlns:x14="http://schemas.microsoft.com/office/spreadsheetml/2009/9/main" uri="{78C0D931-6437-407d-A8EE-F0AAD7539E65}">
      <x14:conditionalFormattings>
        <x14:conditionalFormatting xmlns:xm="http://schemas.microsoft.com/office/excel/2006/main">
          <x14:cfRule type="dataBar" id="{4c3380f8-f67f-4617-a9a5-f2fe69dba03d}">
            <x14:dataBar minLength="0" maxLength="100" gradient="0">
              <x14:cfvo type="min"/>
              <x14:cfvo type="max"/>
              <x14:negativeFillColor rgb="FFFF0000"/>
              <x14:axisColor rgb="FF000000"/>
            </x14:dataBar>
            <x14:dxf/>
          </x14:cfRule>
          <x14:cfRule type="colorScale" priority="220">
            <colorScale>
              <cfvo type="min" val="0"/>
              <cfvo type="percentile" val="50"/>
              <cfvo type="max"/>
              <color rgb="FF63BE7B"/>
              <color rgb="FFFFEB84"/>
              <color rgb="FFF8696B"/>
            </colorScale>
            <x14:dxf/>
          </x14:cfRule>
          <xm:sqref>E13</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J55"/>
  <sheetViews>
    <sheetView tabSelected="1" view="pageBreakPreview" zoomScale="130" zoomScaleSheetLayoutView="130" zoomScalePageLayoutView="0" workbookViewId="0" topLeftCell="A30">
      <selection activeCell="A51" sqref="A51:IV51"/>
    </sheetView>
  </sheetViews>
  <sheetFormatPr defaultColWidth="9.140625" defaultRowHeight="15"/>
  <cols>
    <col min="1" max="1" width="6.28125" style="1" customWidth="1"/>
    <col min="2" max="3" width="15.7109375" style="0" customWidth="1"/>
    <col min="4" max="4" width="19.7109375" style="0" customWidth="1"/>
    <col min="5" max="5" width="17.00390625" style="1" customWidth="1"/>
    <col min="6" max="6" width="16.00390625" style="1" customWidth="1"/>
    <col min="7" max="7" width="14.57421875" style="1" customWidth="1"/>
    <col min="8" max="8" width="15.7109375" style="0" customWidth="1"/>
  </cols>
  <sheetData>
    <row r="1" spans="1:8" ht="15">
      <c r="A1" s="40"/>
      <c r="B1" s="41"/>
      <c r="C1" s="41"/>
      <c r="D1" s="41"/>
      <c r="E1" s="41"/>
      <c r="F1" s="42"/>
      <c r="G1" s="49" t="s">
        <v>128</v>
      </c>
      <c r="H1" s="45" t="s">
        <v>133</v>
      </c>
    </row>
    <row r="2" spans="1:8" ht="12.75" customHeight="1">
      <c r="A2" s="144" t="s">
        <v>132</v>
      </c>
      <c r="B2" s="145"/>
      <c r="C2" s="145"/>
      <c r="D2" s="145"/>
      <c r="E2" s="145"/>
      <c r="F2" s="145"/>
      <c r="G2" s="50" t="s">
        <v>129</v>
      </c>
      <c r="H2" s="46">
        <v>1</v>
      </c>
    </row>
    <row r="3" spans="1:8" ht="11.25" customHeight="1">
      <c r="A3" s="43"/>
      <c r="B3" s="3"/>
      <c r="C3" s="3"/>
      <c r="D3" s="3"/>
      <c r="E3" s="3"/>
      <c r="F3" s="44"/>
      <c r="G3" s="50" t="s">
        <v>130</v>
      </c>
      <c r="H3" s="47">
        <v>41404</v>
      </c>
    </row>
    <row r="4" spans="1:8" ht="15.75" thickBot="1">
      <c r="A4" s="146" t="s">
        <v>134</v>
      </c>
      <c r="B4" s="147"/>
      <c r="C4" s="147"/>
      <c r="D4" s="147"/>
      <c r="E4" s="147"/>
      <c r="F4" s="147"/>
      <c r="G4" s="51" t="s">
        <v>131</v>
      </c>
      <c r="H4" s="48">
        <v>2</v>
      </c>
    </row>
    <row r="5" ht="15.75" thickBot="1"/>
    <row r="6" spans="1:10" ht="45" customHeight="1" thickBot="1">
      <c r="A6" s="141" t="s">
        <v>0</v>
      </c>
      <c r="B6" s="142"/>
      <c r="C6" s="142"/>
      <c r="D6" s="142"/>
      <c r="E6" s="28" t="s">
        <v>122</v>
      </c>
      <c r="F6" s="29" t="s">
        <v>123</v>
      </c>
      <c r="G6" s="34" t="s">
        <v>1</v>
      </c>
      <c r="H6" s="36" t="s">
        <v>124</v>
      </c>
      <c r="I6" s="2"/>
      <c r="J6" s="38"/>
    </row>
    <row r="7" spans="1:10" ht="30" customHeight="1">
      <c r="A7" s="16">
        <v>1</v>
      </c>
      <c r="B7" s="143" t="str">
        <f>Calificacion!C13</f>
        <v>Contenido institucional de la rendición de cuentas</v>
      </c>
      <c r="C7" s="143"/>
      <c r="D7" s="143"/>
      <c r="E7" s="16">
        <v>14</v>
      </c>
      <c r="F7" s="31">
        <f>Calificacion!D13</f>
        <v>4</v>
      </c>
      <c r="G7" s="35" t="str">
        <f>IF(F7&lt;2,"INADECUADO",IF(F7&gt;=3,"ADECUADO","DEFICIENTE"))</f>
        <v>ADECUADO</v>
      </c>
      <c r="H7" s="154" t="str">
        <f>Calificacion!E100</f>
        <v>ADECUADA</v>
      </c>
      <c r="J7" s="39"/>
    </row>
    <row r="8" spans="1:10" ht="30" customHeight="1">
      <c r="A8" s="16">
        <v>2</v>
      </c>
      <c r="B8" s="143" t="str">
        <f>Calificacion!C28</f>
        <v>Contenido de interés ciudadano</v>
      </c>
      <c r="C8" s="143"/>
      <c r="D8" s="143"/>
      <c r="E8" s="16">
        <v>5</v>
      </c>
      <c r="F8" s="31">
        <f>Calificacion!D28</f>
        <v>3.4</v>
      </c>
      <c r="G8" s="35" t="str">
        <f aca="true" t="shared" si="0" ref="G8:G15">IF(F8&lt;2,"INADECUADO",IF(F8&gt;=3,"ADECUADO","DEFICIENTE"))</f>
        <v>ADECUADO</v>
      </c>
      <c r="H8" s="154"/>
      <c r="J8" s="39"/>
    </row>
    <row r="9" spans="1:8" ht="30" customHeight="1">
      <c r="A9" s="16">
        <v>3</v>
      </c>
      <c r="B9" s="143" t="str">
        <f>Calificacion!C34</f>
        <v>Organización de la audiencia pública de rendición de cuentas a la ciudadanía</v>
      </c>
      <c r="C9" s="143"/>
      <c r="D9" s="143"/>
      <c r="E9" s="16">
        <v>8</v>
      </c>
      <c r="F9" s="31">
        <f>Calificacion!D34</f>
        <v>3.875</v>
      </c>
      <c r="G9" s="35" t="str">
        <f t="shared" si="0"/>
        <v>ADECUADO</v>
      </c>
      <c r="H9" s="154"/>
    </row>
    <row r="10" spans="1:8" ht="30" customHeight="1">
      <c r="A10" s="16">
        <v>4</v>
      </c>
      <c r="B10" s="143" t="str">
        <f>Calificacion!C43</f>
        <v>Actividades previas</v>
      </c>
      <c r="C10" s="143"/>
      <c r="D10" s="143"/>
      <c r="E10" s="16">
        <v>9</v>
      </c>
      <c r="F10" s="31">
        <f>Calificacion!D43</f>
        <v>3.7777777777777777</v>
      </c>
      <c r="G10" s="35" t="str">
        <f t="shared" si="0"/>
        <v>ADECUADO</v>
      </c>
      <c r="H10" s="154"/>
    </row>
    <row r="11" spans="1:8" ht="30" customHeight="1">
      <c r="A11" s="16">
        <v>5</v>
      </c>
      <c r="B11" s="143" t="str">
        <f>Calificacion!C53</f>
        <v>Comunicación</v>
      </c>
      <c r="C11" s="143"/>
      <c r="D11" s="143"/>
      <c r="E11" s="16">
        <v>8</v>
      </c>
      <c r="F11" s="31">
        <f>Calificacion!D53</f>
        <v>3.875</v>
      </c>
      <c r="G11" s="35" t="str">
        <f t="shared" si="0"/>
        <v>ADECUADO</v>
      </c>
      <c r="H11" s="154"/>
    </row>
    <row r="12" spans="1:8" ht="30" customHeight="1">
      <c r="A12" s="16">
        <v>6</v>
      </c>
      <c r="B12" s="143" t="str">
        <f>Calificacion!C62</f>
        <v>Página Web Audiencia Pública</v>
      </c>
      <c r="C12" s="143"/>
      <c r="D12" s="143"/>
      <c r="E12" s="16">
        <v>4</v>
      </c>
      <c r="F12" s="31">
        <f>Calificacion!D62</f>
        <v>3.75</v>
      </c>
      <c r="G12" s="35" t="str">
        <f t="shared" si="0"/>
        <v>ADECUADO</v>
      </c>
      <c r="H12" s="154"/>
    </row>
    <row r="13" spans="1:8" ht="30" customHeight="1">
      <c r="A13" s="16">
        <v>7</v>
      </c>
      <c r="B13" s="143" t="str">
        <f>Calificacion!C67</f>
        <v>Participación</v>
      </c>
      <c r="C13" s="143"/>
      <c r="D13" s="143"/>
      <c r="E13" s="16">
        <v>9</v>
      </c>
      <c r="F13" s="31">
        <f>Calificacion!D67</f>
        <v>3.888888888888889</v>
      </c>
      <c r="G13" s="35" t="str">
        <f t="shared" si="0"/>
        <v>ADECUADO</v>
      </c>
      <c r="H13" s="154"/>
    </row>
    <row r="14" spans="1:8" ht="30" customHeight="1">
      <c r="A14" s="16">
        <v>8</v>
      </c>
      <c r="B14" s="143" t="str">
        <f>Calificacion!C77</f>
        <v>Realización de la audiencia</v>
      </c>
      <c r="C14" s="143"/>
      <c r="D14" s="143"/>
      <c r="E14" s="16">
        <v>13</v>
      </c>
      <c r="F14" s="31">
        <f>Calificacion!D77</f>
        <v>3.923076923076923</v>
      </c>
      <c r="G14" s="35" t="str">
        <f t="shared" si="0"/>
        <v>ADECUADO</v>
      </c>
      <c r="H14" s="154"/>
    </row>
    <row r="15" spans="1:8" ht="30" customHeight="1" thickBot="1">
      <c r="A15" s="16">
        <v>9</v>
      </c>
      <c r="B15" s="143" t="str">
        <f>Calificacion!C91</f>
        <v>Actividades Post audiencia</v>
      </c>
      <c r="C15" s="143"/>
      <c r="D15" s="143"/>
      <c r="E15" s="16">
        <v>7</v>
      </c>
      <c r="F15" s="31">
        <f>Calificacion!D91</f>
        <v>4</v>
      </c>
      <c r="G15" s="35" t="str">
        <f t="shared" si="0"/>
        <v>ADECUADO</v>
      </c>
      <c r="H15" s="155"/>
    </row>
    <row r="16" spans="2:4" ht="15">
      <c r="B16" s="156"/>
      <c r="C16" s="156"/>
      <c r="D16" s="156"/>
    </row>
    <row r="21" ht="15">
      <c r="G21" s="32"/>
    </row>
    <row r="36" spans="2:5" ht="15">
      <c r="B36" s="152" t="s">
        <v>125</v>
      </c>
      <c r="C36" s="153"/>
      <c r="D36" s="153"/>
      <c r="E36" s="153"/>
    </row>
    <row r="37" spans="2:7" ht="15">
      <c r="B37" s="102">
        <v>2012</v>
      </c>
      <c r="C37" s="102">
        <v>2013</v>
      </c>
      <c r="D37" s="102">
        <v>2014</v>
      </c>
      <c r="E37" s="102">
        <v>2015</v>
      </c>
      <c r="F37" s="33">
        <v>2016</v>
      </c>
      <c r="G37" s="33">
        <v>2017</v>
      </c>
    </row>
    <row r="38" spans="2:7" ht="15">
      <c r="B38" s="33" t="s">
        <v>235</v>
      </c>
      <c r="C38" s="33" t="s">
        <v>236</v>
      </c>
      <c r="D38" s="33" t="s">
        <v>237</v>
      </c>
      <c r="E38" s="33" t="s">
        <v>238</v>
      </c>
      <c r="F38" s="33" t="s">
        <v>239</v>
      </c>
      <c r="G38" s="33" t="s">
        <v>234</v>
      </c>
    </row>
    <row r="39" spans="2:7" ht="15">
      <c r="B39" s="30">
        <v>3.6</v>
      </c>
      <c r="C39" s="30">
        <v>3.42</v>
      </c>
      <c r="D39" s="55">
        <v>3.54</v>
      </c>
      <c r="E39" s="55">
        <v>3.75</v>
      </c>
      <c r="F39" s="100">
        <v>3.75</v>
      </c>
      <c r="G39" s="55">
        <f>Calificacion!D100</f>
        <v>3.832193732193732</v>
      </c>
    </row>
    <row r="40" spans="2:7" ht="15">
      <c r="B40" s="104"/>
      <c r="C40" s="104"/>
      <c r="D40" s="105"/>
      <c r="E40" s="105"/>
      <c r="F40" s="32"/>
      <c r="G40" s="105"/>
    </row>
    <row r="41" spans="2:7" ht="15">
      <c r="B41" s="103">
        <v>2011</v>
      </c>
      <c r="C41" s="103"/>
      <c r="D41" s="60"/>
      <c r="E41" s="100"/>
      <c r="F41" s="100"/>
      <c r="G41" s="100"/>
    </row>
    <row r="42" spans="2:7" ht="15">
      <c r="B42" s="33" t="s">
        <v>240</v>
      </c>
      <c r="C42" s="33"/>
      <c r="D42" s="60"/>
      <c r="E42" s="100"/>
      <c r="F42" s="100"/>
      <c r="G42" s="100"/>
    </row>
    <row r="43" spans="2:7" ht="15">
      <c r="B43" s="30">
        <v>3.68</v>
      </c>
      <c r="C43" s="30"/>
      <c r="D43" s="60"/>
      <c r="E43" s="100"/>
      <c r="F43" s="100"/>
      <c r="G43" s="100"/>
    </row>
    <row r="52" spans="2:5" ht="30" customHeight="1">
      <c r="B52" s="151" t="s">
        <v>126</v>
      </c>
      <c r="C52" s="151"/>
      <c r="D52" s="151"/>
      <c r="E52" s="151"/>
    </row>
    <row r="53" spans="2:5" ht="15">
      <c r="B53" s="148" t="s">
        <v>117</v>
      </c>
      <c r="C53" s="148"/>
      <c r="D53" s="149" t="s">
        <v>118</v>
      </c>
      <c r="E53" s="149"/>
    </row>
    <row r="54" spans="2:5" ht="15">
      <c r="B54" s="148" t="s">
        <v>113</v>
      </c>
      <c r="C54" s="148"/>
      <c r="D54" s="150" t="s">
        <v>119</v>
      </c>
      <c r="E54" s="150"/>
    </row>
    <row r="55" spans="2:5" ht="15">
      <c r="B55" s="148" t="s">
        <v>112</v>
      </c>
      <c r="C55" s="148"/>
      <c r="D55" s="149" t="s">
        <v>127</v>
      </c>
      <c r="E55" s="149"/>
    </row>
  </sheetData>
  <sheetProtection/>
  <mergeCells count="22">
    <mergeCell ref="H7:H15"/>
    <mergeCell ref="B16:D16"/>
    <mergeCell ref="B12:D12"/>
    <mergeCell ref="B13:D13"/>
    <mergeCell ref="B14:D14"/>
    <mergeCell ref="B15:D15"/>
    <mergeCell ref="A2:F2"/>
    <mergeCell ref="A4:F4"/>
    <mergeCell ref="B53:C53"/>
    <mergeCell ref="B54:C54"/>
    <mergeCell ref="B55:C55"/>
    <mergeCell ref="D53:E53"/>
    <mergeCell ref="D54:E54"/>
    <mergeCell ref="D55:E55"/>
    <mergeCell ref="B52:E52"/>
    <mergeCell ref="B36:E36"/>
    <mergeCell ref="A6:D6"/>
    <mergeCell ref="B10:D10"/>
    <mergeCell ref="B11:D11"/>
    <mergeCell ref="B7:D7"/>
    <mergeCell ref="B8:D8"/>
    <mergeCell ref="B9:D9"/>
  </mergeCells>
  <conditionalFormatting sqref="G7:G15">
    <cfRule type="cellIs" priority="21" dxfId="2" operator="equal">
      <formula>"INADECUADO"</formula>
    </cfRule>
    <cfRule type="cellIs" priority="22" dxfId="1" operator="equal">
      <formula>"DEFICIENTE"</formula>
    </cfRule>
    <cfRule type="cellIs" priority="23" dxfId="0" operator="equal">
      <formula>"ADECUADO"</formula>
    </cfRule>
  </conditionalFormatting>
  <conditionalFormatting sqref="G7:G15">
    <cfRule type="colorScale" priority="6" dxfId="36">
      <colorScale>
        <cfvo type="num" val="0"/>
        <cfvo type="num" val="2"/>
        <cfvo type="num" val="4"/>
        <color rgb="FFF8696B"/>
        <color rgb="FFFFEB84"/>
        <color rgb="FF63BE7B"/>
      </colorScale>
    </cfRule>
    <cfRule type="colorScale" priority="7" dxfId="36">
      <colorScale>
        <cfvo type="min" val="0"/>
        <cfvo type="percentile" val="50"/>
        <cfvo type="max"/>
        <color rgb="FFF8696B"/>
        <color rgb="FFFFEB84"/>
        <color rgb="FF63BE7B"/>
      </colorScale>
    </cfRule>
  </conditionalFormatting>
  <conditionalFormatting sqref="F7:F15">
    <cfRule type="colorScale" priority="4" dxfId="36">
      <colorScale>
        <cfvo type="num" val="0"/>
        <cfvo type="num" val="2"/>
        <cfvo type="num" val="4"/>
        <color rgb="FFF8696B"/>
        <color rgb="FFFFEB84"/>
        <color rgb="FF63BE7B"/>
      </colorScale>
    </cfRule>
    <cfRule type="colorScale" priority="5" dxfId="36">
      <colorScale>
        <cfvo type="min" val="0"/>
        <cfvo type="percentile" val="50"/>
        <cfvo type="max"/>
        <color rgb="FFF8696B"/>
        <color rgb="FFFFEB84"/>
        <color rgb="FF63BE7B"/>
      </colorScale>
    </cfRule>
  </conditionalFormatting>
  <conditionalFormatting sqref="H7:H15">
    <cfRule type="containsText" priority="1" dxfId="2" operator="containsText" text="INADECUADO">
      <formula>NOT(ISERROR(SEARCH("INADECUADO",H7)))</formula>
    </cfRule>
    <cfRule type="containsText" priority="2" dxfId="1" operator="containsText" text="DEFICIENTE">
      <formula>NOT(ISERROR(SEARCH("DEFICIENTE",H7)))</formula>
    </cfRule>
    <cfRule type="containsText" priority="3" dxfId="0" operator="containsText" text="ADECUADA">
      <formula>NOT(ISERROR(SEARCH("ADECUADA",H7)))</formula>
    </cfRule>
  </conditionalFormatting>
  <printOptions/>
  <pageMargins left="0.7" right="0.7" top="0.75" bottom="0.75" header="0.3" footer="0.3"/>
  <pageSetup horizontalDpi="600" verticalDpi="600" orientation="portrait" scale="70" r:id="rId2"/>
  <drawing r:id="rId1"/>
</worksheet>
</file>

<file path=xl/worksheets/sheet3.xml><?xml version="1.0" encoding="utf-8"?>
<worksheet xmlns="http://schemas.openxmlformats.org/spreadsheetml/2006/main" xmlns:r="http://schemas.openxmlformats.org/officeDocument/2006/relationships">
  <dimension ref="B5:G6"/>
  <sheetViews>
    <sheetView zoomScalePageLayoutView="0" workbookViewId="0" topLeftCell="A1">
      <selection activeCell="R17" sqref="R17"/>
    </sheetView>
  </sheetViews>
  <sheetFormatPr defaultColWidth="11.421875" defaultRowHeight="15"/>
  <sheetData>
    <row r="5" spans="2:7" ht="15">
      <c r="B5">
        <v>2012</v>
      </c>
      <c r="C5">
        <v>2013</v>
      </c>
      <c r="D5">
        <v>2014</v>
      </c>
      <c r="E5">
        <v>2015</v>
      </c>
      <c r="F5">
        <v>2016</v>
      </c>
      <c r="G5">
        <v>2017</v>
      </c>
    </row>
    <row r="6" spans="2:7" ht="15">
      <c r="B6">
        <v>191</v>
      </c>
      <c r="C6">
        <v>175</v>
      </c>
      <c r="D6">
        <v>260</v>
      </c>
      <c r="E6">
        <v>226</v>
      </c>
      <c r="F6">
        <v>215</v>
      </c>
      <c r="G6">
        <v>328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Tecnológica de Pereira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Edicion882</dc:creator>
  <cp:keywords/>
  <dc:description/>
  <cp:lastModifiedBy>Usuario UTP</cp:lastModifiedBy>
  <cp:lastPrinted>2015-06-11T15:04:52Z</cp:lastPrinted>
  <dcterms:created xsi:type="dcterms:W3CDTF">2010-09-02T13:29:26Z</dcterms:created>
  <dcterms:modified xsi:type="dcterms:W3CDTF">2017-05-26T22:39:32Z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